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Questa_cartella_di_lavoro" defaultThemeVersion="124226"/>
  <bookViews>
    <workbookView xWindow="240" yWindow="105" windowWidth="14805" windowHeight="8010"/>
  </bookViews>
  <sheets>
    <sheet name="SCHEDA SINGOLO" sheetId="14" r:id="rId1"/>
    <sheet name="1-Elenco partecipanti" sheetId="10" r:id="rId2"/>
    <sheet name="2-SCHEDA GRUPPI" sheetId="15" r:id="rId3"/>
  </sheets>
  <definedNames>
    <definedName name="_xlnm.Print_Area" localSheetId="1">'1-Elenco partecipanti'!$A$1:$H$56</definedName>
    <definedName name="_xlnm.Print_Area" localSheetId="2">'2-SCHEDA GRUPPI'!$A$1:$O$80</definedName>
    <definedName name="_xlnm.Print_Area" localSheetId="0">'SCHEDA SINGOLO'!$A$1:$O$84</definedName>
  </definedNames>
  <calcPr calcId="152511"/>
</workbook>
</file>

<file path=xl/calcChain.xml><?xml version="1.0" encoding="utf-8"?>
<calcChain xmlns="http://schemas.openxmlformats.org/spreadsheetml/2006/main">
  <c r="G48" i="10" l="1"/>
  <c r="G47" i="10"/>
  <c r="G46" i="10"/>
  <c r="G45" i="10"/>
  <c r="G44" i="10"/>
  <c r="G43" i="10"/>
  <c r="G42" i="10"/>
  <c r="G41" i="10"/>
  <c r="G40" i="10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21" i="10"/>
  <c r="G20" i="10"/>
  <c r="G19" i="10"/>
  <c r="G16" i="10"/>
  <c r="G15" i="10"/>
  <c r="G12" i="10"/>
  <c r="G11" i="10"/>
  <c r="G8" i="10"/>
  <c r="G7" i="10"/>
  <c r="G4" i="10"/>
  <c r="F62" i="10"/>
  <c r="F63" i="10"/>
  <c r="G22" i="10" s="1"/>
  <c r="F64" i="10"/>
  <c r="F61" i="10"/>
  <c r="G17" i="10" s="1"/>
  <c r="G6" i="10" l="1"/>
  <c r="G10" i="10"/>
  <c r="G14" i="10"/>
  <c r="G18" i="10"/>
  <c r="G5" i="10"/>
  <c r="G9" i="10"/>
  <c r="G13" i="10"/>
  <c r="F39" i="14"/>
  <c r="B59" i="14" s="1"/>
  <c r="G49" i="10" l="1"/>
  <c r="C78" i="10"/>
  <c r="C79" i="10" s="1"/>
  <c r="C80" i="10" s="1"/>
  <c r="C81" i="10" s="1"/>
  <c r="C82" i="10" s="1"/>
  <c r="C83" i="10" s="1"/>
  <c r="C84" i="10" s="1"/>
  <c r="C85" i="10" s="1"/>
  <c r="C86" i="10" s="1"/>
  <c r="C87" i="10" s="1"/>
  <c r="C88" i="10" s="1"/>
  <c r="C89" i="10" s="1"/>
  <c r="C90" i="10" s="1"/>
  <c r="C91" i="10" s="1"/>
  <c r="C92" i="10" s="1"/>
  <c r="C93" i="10" s="1"/>
  <c r="C94" i="10" s="1"/>
  <c r="C95" i="10" s="1"/>
  <c r="B78" i="10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C50" i="10" l="1"/>
  <c r="H49" i="10"/>
  <c r="C49" i="10"/>
  <c r="H21" i="15" l="1"/>
  <c r="H23" i="15" s="1"/>
  <c r="H22" i="15"/>
  <c r="H24" i="15" l="1"/>
  <c r="H25" i="15" s="1"/>
  <c r="F33" i="15" s="1"/>
  <c r="B53" i="15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</calcChain>
</file>

<file path=xl/sharedStrings.xml><?xml version="1.0" encoding="utf-8"?>
<sst xmlns="http://schemas.openxmlformats.org/spreadsheetml/2006/main" count="155" uniqueCount="102">
  <si>
    <t>NOME</t>
  </si>
  <si>
    <t>COGNOME</t>
  </si>
  <si>
    <t>INDIRIZZO</t>
  </si>
  <si>
    <t>CAP</t>
  </si>
  <si>
    <t>CITTA'</t>
  </si>
  <si>
    <t>FAX</t>
  </si>
  <si>
    <t>TELEFONO</t>
  </si>
  <si>
    <t>E-MAIL</t>
  </si>
  <si>
    <t>PROV.</t>
  </si>
  <si>
    <t>INFORMAZIONI PARTECIPANTE</t>
  </si>
  <si>
    <t>Quota partecipanti 'base'</t>
  </si>
  <si>
    <t>Quota accompagnatori</t>
  </si>
  <si>
    <r>
      <t xml:space="preserve">(*) </t>
    </r>
    <r>
      <rPr>
        <i/>
        <sz val="9"/>
        <color theme="1"/>
        <rFont val="Calibri"/>
        <family val="2"/>
        <scheme val="minor"/>
      </rPr>
      <t>Giovani iscritti o non iscritti all’Albo nazionale degli Attuari che al 30.06.2018 non hanno ancora compiuto 30 anni di età</t>
    </r>
    <r>
      <rPr>
        <sz val="8"/>
        <color theme="1"/>
        <rFont val="Calibri"/>
        <family val="2"/>
        <scheme val="minor"/>
      </rPr>
      <t> </t>
    </r>
    <r>
      <rPr>
        <i/>
        <sz val="9"/>
        <color theme="1"/>
        <rFont val="Calibri"/>
        <family val="2"/>
        <scheme val="minor"/>
      </rPr>
      <t>.</t>
    </r>
  </si>
  <si>
    <r>
      <t xml:space="preserve">(**) </t>
    </r>
    <r>
      <rPr>
        <i/>
        <sz val="9"/>
        <color theme="1"/>
        <rFont val="Calibri"/>
        <family val="2"/>
        <scheme val="minor"/>
      </rPr>
      <t>Solo studenti di lauree magistrali che consentono l’accesso all’Esame di Stato di Attuario e dottorandi di ricerca in materie attinenti la professione di Attuario.</t>
    </r>
  </si>
  <si>
    <r>
      <t xml:space="preserve">Quota </t>
    </r>
    <r>
      <rPr>
        <i/>
        <sz val="11"/>
        <color theme="1"/>
        <rFont val="Calibri"/>
        <family val="2"/>
        <scheme val="minor"/>
      </rPr>
      <t>under</t>
    </r>
    <r>
      <rPr>
        <sz val="11"/>
        <color theme="1"/>
        <rFont val="Calibri"/>
        <family val="2"/>
        <scheme val="minor"/>
      </rPr>
      <t xml:space="preserve"> 30</t>
    </r>
    <r>
      <rPr>
        <vertAlign val="superscript"/>
        <sz val="11"/>
        <color theme="1"/>
        <rFont val="Calibri"/>
        <family val="2"/>
        <scheme val="minor"/>
      </rPr>
      <t>(*)</t>
    </r>
  </si>
  <si>
    <r>
      <t>Quota studenti e dottorandi di ricerca</t>
    </r>
    <r>
      <rPr>
        <vertAlign val="superscript"/>
        <sz val="11"/>
        <color theme="1"/>
        <rFont val="Calibri"/>
        <family val="2"/>
        <scheme val="minor"/>
      </rPr>
      <t>(**)</t>
    </r>
  </si>
  <si>
    <r>
      <t xml:space="preserve">Inviare copia del bonifico effettuato a </t>
    </r>
    <r>
      <rPr>
        <u/>
        <sz val="11"/>
        <color rgb="FF0563C1"/>
        <rFont val="Calibri"/>
        <family val="2"/>
        <scheme val="minor"/>
      </rPr>
      <t>CongressoAttuari2018@momedaeventi.com</t>
    </r>
    <r>
      <rPr>
        <sz val="11"/>
        <color rgb="FF000000"/>
        <rFont val="Calibri"/>
        <family val="2"/>
        <scheme val="minor"/>
      </rPr>
      <t>.</t>
    </r>
  </si>
  <si>
    <t>MODALITA' DI PAGAMENTO</t>
  </si>
  <si>
    <t>INTESTAZIONE FATTURA</t>
  </si>
  <si>
    <r>
      <t>INDIRIZZO</t>
    </r>
    <r>
      <rPr>
        <i/>
        <sz val="12"/>
        <color theme="0"/>
        <rFont val="Calibri"/>
        <family val="2"/>
        <scheme val="minor"/>
      </rPr>
      <t xml:space="preserve"> (Via / Piazza)</t>
    </r>
  </si>
  <si>
    <t>CODICE FISCALE</t>
  </si>
  <si>
    <t>PARTITA IVA N.</t>
  </si>
  <si>
    <t>INFORMAZIONI GENERALI</t>
  </si>
  <si>
    <t>AZIENDA/ENTE/ASSOCIAZIONE/STUDIO PROFESSIONALE</t>
  </si>
  <si>
    <t>(a)</t>
  </si>
  <si>
    <t>(b)</t>
  </si>
  <si>
    <t>(c )</t>
  </si>
  <si>
    <t>AMMONTARE COMPLESSIVO ANTE SCONTO</t>
  </si>
  <si>
    <t>SCONTO %</t>
  </si>
  <si>
    <t>SCONTO €</t>
  </si>
  <si>
    <t>(d)</t>
  </si>
  <si>
    <t>TOTALE NUMERO ISCRITTI</t>
  </si>
  <si>
    <t>(e)</t>
  </si>
  <si>
    <t>Totale € dell'elenco dei partecipanti</t>
  </si>
  <si>
    <t>(b) x (c )</t>
  </si>
  <si>
    <t>(b) - (d)</t>
  </si>
  <si>
    <t>Percentuale di sconto da individuare nella tabella 'Riepilogo agevolazione gruppi' sulla base del numero di partecipanti iscritti</t>
  </si>
  <si>
    <t>Azienda / Ente / Associazione / Studio Professionale</t>
  </si>
  <si>
    <t>ID</t>
  </si>
  <si>
    <t>Nome</t>
  </si>
  <si>
    <t>Cognome</t>
  </si>
  <si>
    <t>E-mail personale</t>
  </si>
  <si>
    <t>Tipo quota di iscrizione*</t>
  </si>
  <si>
    <t>Partecipazione  alla seduta inaugurale (S/N)</t>
  </si>
  <si>
    <t>P=Partecipante A=Accompagnatore</t>
  </si>
  <si>
    <t>Importo quota (lordo IVA)</t>
  </si>
  <si>
    <t>ALLEGATO ALLA SCHEDA DI ISCRIZIONE DEI GRUPPI - ELENCO DEI PARTECIPANTI AL XII CONGRESSO NAZIONALE DEGLI ATTUARI (21-22-23 Novembre 2018)</t>
  </si>
  <si>
    <r>
      <t xml:space="preserve">* indicare la lettera (A, B, C, D, E o F) corrispondente alla tipologia di quota indicata nel </t>
    </r>
    <r>
      <rPr>
        <i/>
        <u/>
        <sz val="10"/>
        <color theme="1"/>
        <rFont val="Calibri"/>
        <family val="2"/>
        <scheme val="minor"/>
      </rPr>
      <t>Riepilogo Quote</t>
    </r>
    <r>
      <rPr>
        <i/>
        <sz val="10"/>
        <color theme="1"/>
        <rFont val="Calibri"/>
        <family val="2"/>
        <scheme val="minor"/>
      </rPr>
      <t xml:space="preserve"> riportato successivamente</t>
    </r>
  </si>
  <si>
    <t>Sconto</t>
  </si>
  <si>
    <t>Numero di partecipanti iscritti</t>
  </si>
  <si>
    <t>AGEVOLAZIONE GRUPPI</t>
  </si>
  <si>
    <r>
      <t xml:space="preserve">Assicuro la mia partecipazione alla seduta inaugurale </t>
    </r>
    <r>
      <rPr>
        <i/>
        <sz val="11"/>
        <color rgb="FF000000"/>
        <rFont val="Calibri"/>
        <family val="2"/>
        <scheme val="minor"/>
      </rPr>
      <t>(pomeriggio del 21 novembre 2018)</t>
    </r>
  </si>
  <si>
    <t xml:space="preserve">Azienda/Ente/Associazione/Studio Professionale </t>
  </si>
  <si>
    <t>(1)</t>
  </si>
  <si>
    <t>Effettuo il versamento di</t>
  </si>
  <si>
    <t>specificando nella causale del bonifico i nominativi dei partecipanti cui il bonifico si riferisce.</t>
  </si>
  <si>
    <r>
      <t xml:space="preserve">Nel caso che il bonifico venga effettuato per </t>
    </r>
    <r>
      <rPr>
        <b/>
        <u/>
        <sz val="11"/>
        <color rgb="FF000000"/>
        <rFont val="Calibri"/>
        <family val="2"/>
        <scheme val="minor"/>
      </rPr>
      <t>un solo partecipante</t>
    </r>
    <r>
      <rPr>
        <b/>
        <sz val="11"/>
        <color rgb="FF000000"/>
        <rFont val="Calibri"/>
        <family val="2"/>
        <scheme val="minor"/>
      </rPr>
      <t xml:space="preserve"> precisarne il </t>
    </r>
    <r>
      <rPr>
        <b/>
        <u/>
        <sz val="11"/>
        <color rgb="FF000000"/>
        <rFont val="Calibri"/>
        <family val="2"/>
        <scheme val="minor"/>
      </rPr>
      <t>nome e cognome nella Causale di pagamento</t>
    </r>
    <r>
      <rPr>
        <b/>
        <sz val="11"/>
        <color rgb="FF000000"/>
        <rFont val="Calibri"/>
        <family val="2"/>
        <scheme val="minor"/>
      </rPr>
      <t xml:space="preserve">. </t>
    </r>
  </si>
  <si>
    <r>
      <t xml:space="preserve">Nel caso di unico bonifico per </t>
    </r>
    <r>
      <rPr>
        <b/>
        <u/>
        <sz val="11"/>
        <color theme="1"/>
        <rFont val="Calibri"/>
        <family val="2"/>
        <scheme val="minor"/>
      </rPr>
      <t>2 o più partecipanti</t>
    </r>
    <r>
      <rPr>
        <b/>
        <sz val="11"/>
        <color theme="1"/>
        <rFont val="Calibri"/>
        <family val="2"/>
        <scheme val="minor"/>
      </rPr>
      <t xml:space="preserve"> si richiede comunque la compilazione di più schede di iscrizione, una per ogni partecipante, </t>
    </r>
  </si>
  <si>
    <t>Per qualsiasi ulteriore informazione riguardante il Congresso, dal momento dell’iscrizione fino allo svolgimento dello stesso, si prega rivolgersi esclusivamente e direttamente a:</t>
  </si>
  <si>
    <t>Momeda Eventi S.r.l</t>
  </si>
  <si>
    <t>n. tel. 051.5876729</t>
  </si>
  <si>
    <t xml:space="preserve">Data </t>
  </si>
  <si>
    <t>FIRMA</t>
  </si>
  <si>
    <r>
      <t xml:space="preserve">Il </t>
    </r>
    <r>
      <rPr>
        <b/>
        <sz val="11"/>
        <color rgb="FF000000"/>
        <rFont val="Calibri"/>
        <family val="2"/>
        <scheme val="minor"/>
      </rPr>
      <t>CRO</t>
    </r>
    <r>
      <rPr>
        <sz val="11"/>
        <color rgb="FF000000"/>
        <rFont val="Calibri"/>
        <family val="2"/>
        <scheme val="minor"/>
      </rPr>
      <t xml:space="preserve"> (codice di riferimento operazione) del bonifico effettuato è:</t>
    </r>
  </si>
  <si>
    <t>Singolo iscritto</t>
  </si>
  <si>
    <t>SCHEDA DI ISCRIZIONE</t>
  </si>
  <si>
    <t>Gruppi</t>
  </si>
  <si>
    <t>A</t>
  </si>
  <si>
    <t>B</t>
  </si>
  <si>
    <t>C</t>
  </si>
  <si>
    <t>D</t>
  </si>
  <si>
    <t>E</t>
  </si>
  <si>
    <t>T</t>
  </si>
  <si>
    <t>di cui accompagnatori</t>
  </si>
  <si>
    <t>Numero complessivo di iscrizioni esclusi eventuali accompagnatori</t>
  </si>
  <si>
    <t>Specificare nella causale del pagamento il nome dell'Azienda/Ente/Associazione/Studio Professionale che effettua l'iscrizione.</t>
  </si>
  <si>
    <r>
      <t xml:space="preserve">Inviare copia del bonifico effettuato a </t>
    </r>
    <r>
      <rPr>
        <u/>
        <sz val="11"/>
        <color rgb="FF0563C1"/>
        <rFont val="Calibri"/>
        <family val="2"/>
        <scheme val="minor"/>
      </rPr>
      <t>CongressoAttuari2018@momedaeventi.com</t>
    </r>
    <r>
      <rPr>
        <sz val="11"/>
        <color rgb="FF000000"/>
        <rFont val="Calibri"/>
        <family val="2"/>
        <scheme val="minor"/>
      </rPr>
      <t>, assieme all'elenco partecipanti.</t>
    </r>
  </si>
  <si>
    <r>
      <t xml:space="preserve">LA FATTURA VA INVIATA VIA E-MAIL A </t>
    </r>
    <r>
      <rPr>
        <i/>
        <sz val="11"/>
        <color theme="0"/>
        <rFont val="Calibri"/>
        <family val="2"/>
        <scheme val="minor"/>
      </rPr>
      <t>(indicare indirizzo e-mail)</t>
    </r>
    <r>
      <rPr>
        <sz val="11"/>
        <color theme="0"/>
        <rFont val="Calibri"/>
        <family val="2"/>
        <scheme val="minor"/>
      </rPr>
      <t>:</t>
    </r>
  </si>
  <si>
    <t>DATI PER FATTURAZIONE</t>
  </si>
  <si>
    <r>
      <t xml:space="preserve">QUOTA DI ISCRIZIONE IVA INCLUSA </t>
    </r>
    <r>
      <rPr>
        <b/>
        <i/>
        <sz val="11"/>
        <color theme="1"/>
        <rFont val="Calibri"/>
        <family val="2"/>
        <scheme val="minor"/>
      </rPr>
      <t>(indicare tipo quota)</t>
    </r>
  </si>
  <si>
    <t>Quota partecipanti per iscrizioni prima del 31 luglio 2018</t>
  </si>
  <si>
    <r>
      <t>(1)</t>
    </r>
    <r>
      <rPr>
        <i/>
        <sz val="9"/>
        <color theme="1"/>
        <rFont val="Calibri"/>
        <family val="2"/>
        <scheme val="minor"/>
      </rPr>
      <t>La quota dà diritto alla partecipazione a tutte le Sessioni Plenarie e Parallele, al Cocktail di Benvenuto, alla Cena di Gala del Congresso, ai Lunch e Coffee Break, al Materiale del Congresso.</t>
    </r>
  </si>
  <si>
    <r>
      <t>(2)</t>
    </r>
    <r>
      <rPr>
        <i/>
        <sz val="9"/>
        <color theme="1"/>
        <rFont val="Calibri"/>
        <family val="2"/>
        <scheme val="minor"/>
      </rPr>
      <t>La quota dà diritto al Cocktail di Benvenuto e alla Cena di Gala del Congresso.</t>
    </r>
    <r>
      <rPr>
        <sz val="8"/>
        <color theme="1"/>
        <rFont val="Calibri"/>
        <family val="2"/>
        <scheme val="minor"/>
      </rPr>
      <t> </t>
    </r>
  </si>
  <si>
    <t>Nome e Cognome</t>
  </si>
  <si>
    <t>L'adesione a partecipare al XII Congresso comporta l'automatica autorizzazione a riprese fotografiche e alla conseguente pubblicazione sul sito istituzionale che potrà avvalersi di terze società per la pubblicazione su internet.</t>
  </si>
  <si>
    <r>
      <rPr>
        <sz val="11"/>
        <rFont val="Calibri"/>
        <family val="2"/>
        <scheme val="minor"/>
      </rPr>
      <t xml:space="preserve">indirizzo e-mail: </t>
    </r>
    <r>
      <rPr>
        <u/>
        <sz val="11"/>
        <color theme="10"/>
        <rFont val="Calibri"/>
        <family val="2"/>
        <scheme val="minor"/>
      </rPr>
      <t>CongressoAttuari2018@momedaeventi.com</t>
    </r>
  </si>
  <si>
    <t>La Fattura deve essere in regime di Split Payment?</t>
  </si>
  <si>
    <t>RIEPILOGO QUOTE (iva inclusa)</t>
  </si>
  <si>
    <t>VERSAMENTO (POST SCONTO) iva inclusa</t>
  </si>
  <si>
    <r>
      <t xml:space="preserve">Si prega di compilare tutti i campi della presente sezione in quanto indispensabili per la fatturazione, attività che la S.I.A. ha l'obbligo di effettuare.
</t>
    </r>
    <r>
      <rPr>
        <b/>
        <sz val="11"/>
        <color rgb="FFC00000"/>
        <rFont val="Calibri"/>
        <family val="2"/>
        <scheme val="minor"/>
      </rPr>
      <t>Nel caso in cui l'iscritto non sia titolare di partita IVA si prega di ripetere il Codice Fiscale nel relativo campo.</t>
    </r>
  </si>
  <si>
    <r>
      <t xml:space="preserve">Si prega di compilare tutti i campi della presente sezione in quanto indispensabili per la fatturazione, attività che la S.I.A. ha l'obbligo di effettuare.
</t>
    </r>
    <r>
      <rPr>
        <b/>
        <sz val="11"/>
        <color rgb="FFC00000"/>
        <rFont val="Calibri"/>
        <family val="2"/>
        <scheme val="minor"/>
      </rPr>
      <t>In particolare si richiede di inserire i campi 'Codice Fiscale' e 'Partita IVA' anche se coincidenti.</t>
    </r>
  </si>
  <si>
    <r>
      <t xml:space="preserve">La scheda, debitamente compilata, dovrà essere inviata al più presto </t>
    </r>
    <r>
      <rPr>
        <b/>
        <sz val="10"/>
        <color rgb="FF000000"/>
        <rFont val="Calibri"/>
        <family val="2"/>
        <scheme val="minor"/>
      </rPr>
      <t>solo ed esclusivamente alla Segreteria Organizzativa del Congresso, Momeda Eventi S.r.l., via e-mail (</t>
    </r>
    <r>
      <rPr>
        <u/>
        <sz val="10"/>
        <color rgb="FF0563C1"/>
        <rFont val="Calibri"/>
        <family val="2"/>
        <scheme val="minor"/>
      </rPr>
      <t>CongressoAttuari2018@momedaeventi.com</t>
    </r>
    <r>
      <rPr>
        <b/>
        <sz val="10"/>
        <color rgb="FF000000"/>
        <rFont val="Calibri"/>
        <family val="2"/>
        <scheme val="minor"/>
      </rPr>
      <t>), con allegata copia del bonifico effettuato e il presente file excel</t>
    </r>
    <r>
      <rPr>
        <sz val="10"/>
        <color rgb="FF000000"/>
        <rFont val="Calibri"/>
        <family val="2"/>
        <scheme val="minor"/>
      </rPr>
      <t>.</t>
    </r>
  </si>
  <si>
    <r>
      <t xml:space="preserve">Informativa ex Legge n. 675/1996 – Tutela della Privacy 
</t>
    </r>
    <r>
      <rPr>
        <sz val="9"/>
        <color rgb="FF000000"/>
        <rFont val="Calibri"/>
        <family val="2"/>
        <scheme val="minor"/>
      </rPr>
      <t xml:space="preserve">S.I.A. s.r.l, con sede in Roma in Viale delle Milizie n. 1, e Momeda Eventi S.r.l., con sede in Bologna in Via San Felice n. 6, titolari del trattamento, La informano che: 
1. il trattamento, effettuato con strumenti automatizzati e manuali, ha per finalità l’iscrizione e la partecipazione al Congresso, organizzato da S.I.A. s.r.l., che ha affidato la segreteria organizzativa alla società Momeda Eventi S.r.l.; 
2. il conferimento dei dati, di cui non è prevista la diffusione, ma solo la comunicazione ai professionisti e alle aziende che per nostro conto svolgono le attività di gestione amministrativa, contabile e fiscale, è obbligatorio e in sua mancanza non potremo procedere ad iscriverLa al Congresso. 
Lei potrà rivolgersi al titolare del trattamento per far valere i Suoi diritti così come previsto dall'articolo 13 della Legge n. 675/1996; in particolare potrà chiedere conferma dell’esistenza dei dati che possono riguardarLa, ottenerne la cancellazione per motivi legittimi, l’aggiornamento e la rettifica.
</t>
    </r>
  </si>
  <si>
    <r>
      <t xml:space="preserve">sul c/c bancario </t>
    </r>
    <r>
      <rPr>
        <b/>
        <sz val="11"/>
        <color theme="1"/>
        <rFont val="Calibri"/>
        <family val="2"/>
        <scheme val="minor"/>
      </rPr>
      <t>IT88F0100503240000000021725</t>
    </r>
    <r>
      <rPr>
        <sz val="11"/>
        <color theme="1"/>
        <rFont val="Calibri"/>
        <family val="2"/>
        <scheme val="minor"/>
      </rPr>
      <t xml:space="preserve"> (SWIFT: BNLIITRR) presso BNL, intestato a S.I.A. S.r.l.</t>
    </r>
  </si>
  <si>
    <t>IN AZZURRO I CAMPI DA COMPILARE</t>
  </si>
  <si>
    <t>ACCOMPAGNATORI</t>
  </si>
  <si>
    <t>SI PREGA DI COMPILARE L'ELENCO PARTECIPANTI PER LA DETERMINAZIONE DELL'IMPORTO DA CORRISPONDERE</t>
  </si>
  <si>
    <r>
      <t xml:space="preserve">numero accompagnatori (quota </t>
    </r>
    <r>
      <rPr>
        <b/>
        <i/>
        <sz val="11"/>
        <color theme="1"/>
        <rFont val="Calibri"/>
        <family val="2"/>
        <scheme val="minor"/>
      </rPr>
      <t>€ 145,00</t>
    </r>
    <r>
      <rPr>
        <i/>
        <vertAlign val="superscript"/>
        <sz val="11"/>
        <color theme="1"/>
        <rFont val="Calibri"/>
        <family val="2"/>
        <scheme val="minor"/>
      </rPr>
      <t>(2)</t>
    </r>
    <r>
      <rPr>
        <i/>
        <sz val="11"/>
        <color theme="1"/>
        <rFont val="Calibri"/>
        <family val="2"/>
        <scheme val="minor"/>
      </rPr>
      <t>)</t>
    </r>
  </si>
  <si>
    <t>A. Quota 'base'</t>
  </si>
  <si>
    <t>B. Quota ante 31.07</t>
  </si>
  <si>
    <t>C. Quota under 30</t>
  </si>
  <si>
    <t>D. Quota studenti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</si>
</sst>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€&quot;\ #,##0.00;[Red]\-&quot;€&quot;\ #,##0.00"/>
    <numFmt numFmtId="44" formatCode="_-&quot;€&quot;\ * #,##0.00_-;\-&quot;€&quot;\ * #,##0.00_-;_-&quot;€&quot;\ * &quot;-&quot;??_-;_-@_-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rgb="FF0563C1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7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u/>
      <sz val="18"/>
      <color rgb="FF00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6"/>
      <color theme="1"/>
      <name val="Corbel"/>
      <family val="2"/>
    </font>
    <font>
      <i/>
      <vertAlign val="superscript"/>
      <sz val="11"/>
      <color theme="1"/>
      <name val="Calibri"/>
      <family val="2"/>
      <scheme val="minor"/>
    </font>
    <font>
      <b/>
      <u/>
      <sz val="10"/>
      <color rgb="FFC0000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thick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ck">
        <color theme="0"/>
      </left>
      <right/>
      <top/>
      <bottom style="medium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theme="0"/>
      </right>
      <top/>
      <bottom style="medium">
        <color theme="0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medium">
        <color theme="0"/>
      </bottom>
      <diagonal/>
    </border>
    <border>
      <left/>
      <right/>
      <top style="thick">
        <color theme="0"/>
      </top>
      <bottom style="medium">
        <color theme="0"/>
      </bottom>
      <diagonal/>
    </border>
  </borders>
  <cellStyleXfs count="4">
    <xf numFmtId="0" fontId="0" fillId="0" borderId="0"/>
    <xf numFmtId="44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indent="4"/>
    </xf>
    <xf numFmtId="0" fontId="1" fillId="0" borderId="0" xfId="0" applyFont="1"/>
    <xf numFmtId="0" fontId="0" fillId="0" borderId="0" xfId="0" applyBorder="1" applyAlignment="1">
      <alignment vertical="center"/>
    </xf>
    <xf numFmtId="0" fontId="6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applyFont="1" applyAlignment="1">
      <alignment horizontal="left"/>
    </xf>
    <xf numFmtId="0" fontId="19" fillId="0" borderId="0" xfId="0" quotePrefix="1" applyFont="1" applyAlignment="1">
      <alignment horizontal="right"/>
    </xf>
    <xf numFmtId="0" fontId="20" fillId="0" borderId="0" xfId="0" applyFont="1"/>
    <xf numFmtId="0" fontId="19" fillId="0" borderId="0" xfId="0" applyFont="1"/>
    <xf numFmtId="0" fontId="19" fillId="0" borderId="0" xfId="0" quotePrefix="1" applyFont="1" applyAlignment="1">
      <alignment horizontal="right" vertical="top"/>
    </xf>
    <xf numFmtId="0" fontId="10" fillId="0" borderId="0" xfId="0" applyFont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9" fontId="1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5" fillId="2" borderId="4" xfId="0" applyFont="1" applyFill="1" applyBorder="1" applyAlignment="1">
      <alignment vertical="center"/>
    </xf>
    <xf numFmtId="0" fontId="25" fillId="2" borderId="5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0" fontId="25" fillId="2" borderId="7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25" fillId="2" borderId="13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quotePrefix="1" applyFont="1" applyAlignment="1">
      <alignment vertical="center"/>
    </xf>
    <xf numFmtId="44" fontId="1" fillId="0" borderId="0" xfId="1" applyFont="1" applyAlignment="1">
      <alignment horizontal="center" vertical="center"/>
    </xf>
    <xf numFmtId="44" fontId="12" fillId="3" borderId="0" xfId="0" applyNumberFormat="1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29" fillId="0" borderId="0" xfId="0" applyFont="1" applyAlignment="1">
      <alignment horizontal="justify" vertical="center"/>
    </xf>
    <xf numFmtId="0" fontId="12" fillId="0" borderId="0" xfId="0" applyFont="1" applyAlignment="1">
      <alignment horizontal="left" vertical="center" indent="5"/>
    </xf>
    <xf numFmtId="0" fontId="0" fillId="0" borderId="0" xfId="0" applyFont="1"/>
    <xf numFmtId="0" fontId="1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8" fontId="0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12" fillId="3" borderId="20" xfId="0" applyNumberFormat="1" applyFont="1" applyFill="1" applyBorder="1" applyAlignment="1">
      <alignment vertical="center" wrapText="1"/>
    </xf>
    <xf numFmtId="44" fontId="12" fillId="3" borderId="21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 vertical="center"/>
    </xf>
    <xf numFmtId="9" fontId="12" fillId="3" borderId="0" xfId="3" applyFont="1" applyFill="1" applyAlignment="1">
      <alignment horizontal="center" vertical="center" wrapText="1"/>
    </xf>
    <xf numFmtId="44" fontId="12" fillId="3" borderId="22" xfId="0" applyNumberFormat="1" applyFont="1" applyFill="1" applyBorder="1" applyAlignment="1">
      <alignment vertical="center" wrapText="1"/>
    </xf>
    <xf numFmtId="44" fontId="13" fillId="3" borderId="22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5" fillId="2" borderId="23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9" fontId="10" fillId="0" borderId="0" xfId="0" applyNumberFormat="1" applyFont="1" applyAlignment="1">
      <alignment horizontal="center"/>
    </xf>
    <xf numFmtId="0" fontId="40" fillId="0" borderId="0" xfId="0" applyFont="1" applyFill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/>
    </xf>
    <xf numFmtId="44" fontId="1" fillId="4" borderId="2" xfId="0" applyNumberFormat="1" applyFont="1" applyFill="1" applyBorder="1" applyAlignment="1">
      <alignment horizontal="center"/>
    </xf>
    <xf numFmtId="0" fontId="0" fillId="6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6" borderId="0" xfId="0" applyFill="1" applyAlignment="1">
      <alignment horizontal="center" vertical="center"/>
    </xf>
    <xf numFmtId="0" fontId="42" fillId="0" borderId="0" xfId="0" applyFont="1" applyAlignment="1">
      <alignment horizontal="left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 applyProtection="1">
      <alignment horizontal="center" vertical="center"/>
    </xf>
    <xf numFmtId="0" fontId="28" fillId="6" borderId="1" xfId="2" applyFill="1" applyBorder="1" applyAlignment="1">
      <alignment horizontal="center" vertical="center"/>
    </xf>
    <xf numFmtId="0" fontId="0" fillId="6" borderId="0" xfId="0" applyFont="1" applyFill="1" applyAlignment="1">
      <alignment horizontal="left" vertical="center"/>
    </xf>
    <xf numFmtId="0" fontId="11" fillId="0" borderId="0" xfId="0" applyFont="1" applyAlignment="1">
      <alignment vertical="center" textRotation="45"/>
    </xf>
    <xf numFmtId="0" fontId="11" fillId="0" borderId="0" xfId="0" applyFont="1" applyAlignment="1">
      <alignment vertical="center"/>
    </xf>
    <xf numFmtId="0" fontId="0" fillId="0" borderId="0" xfId="0" applyAlignment="1"/>
    <xf numFmtId="0" fontId="0" fillId="6" borderId="23" xfId="0" quotePrefix="1" applyFill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8" fontId="0" fillId="0" borderId="0" xfId="0" applyNumberFormat="1" applyFont="1" applyAlignment="1">
      <alignment horizontal="left"/>
    </xf>
    <xf numFmtId="8" fontId="25" fillId="0" borderId="0" xfId="0" applyNumberFormat="1" applyFont="1" applyAlignment="1">
      <alignment horizontal="left"/>
    </xf>
    <xf numFmtId="8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43" fillId="0" borderId="0" xfId="0" applyFont="1"/>
    <xf numFmtId="0" fontId="25" fillId="0" borderId="0" xfId="0" applyFont="1"/>
    <xf numFmtId="0" fontId="0" fillId="6" borderId="23" xfId="0" applyFont="1" applyFill="1" applyBorder="1" applyAlignment="1">
      <alignment horizontal="left" vertical="center"/>
    </xf>
    <xf numFmtId="0" fontId="25" fillId="2" borderId="23" xfId="0" applyFont="1" applyFill="1" applyBorder="1" applyAlignment="1">
      <alignment horizontal="left" vertical="center"/>
    </xf>
    <xf numFmtId="49" fontId="37" fillId="6" borderId="28" xfId="2" applyNumberFormat="1" applyFont="1" applyFill="1" applyBorder="1" applyAlignment="1">
      <alignment horizontal="left" vertical="center"/>
    </xf>
    <xf numFmtId="49" fontId="37" fillId="6" borderId="29" xfId="2" applyNumberFormat="1" applyFont="1" applyFill="1" applyBorder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8" fillId="0" borderId="0" xfId="2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2" fillId="6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/>
    </xf>
    <xf numFmtId="49" fontId="36" fillId="6" borderId="7" xfId="0" applyNumberFormat="1" applyFont="1" applyFill="1" applyBorder="1" applyAlignment="1">
      <alignment horizontal="left" vertical="center"/>
    </xf>
    <xf numFmtId="49" fontId="36" fillId="6" borderId="5" xfId="0" applyNumberFormat="1" applyFont="1" applyFill="1" applyBorder="1" applyAlignment="1">
      <alignment horizontal="left" vertical="center"/>
    </xf>
    <xf numFmtId="49" fontId="36" fillId="6" borderId="12" xfId="0" applyNumberFormat="1" applyFont="1" applyFill="1" applyBorder="1" applyAlignment="1">
      <alignment horizontal="left" vertical="center"/>
    </xf>
    <xf numFmtId="0" fontId="36" fillId="6" borderId="10" xfId="0" applyFont="1" applyFill="1" applyBorder="1" applyAlignment="1">
      <alignment horizontal="left" vertical="center"/>
    </xf>
    <xf numFmtId="0" fontId="36" fillId="6" borderId="9" xfId="0" applyFont="1" applyFill="1" applyBorder="1" applyAlignment="1">
      <alignment horizontal="left" vertical="center"/>
    </xf>
    <xf numFmtId="0" fontId="36" fillId="6" borderId="19" xfId="0" applyFont="1" applyFill="1" applyBorder="1" applyAlignment="1">
      <alignment horizontal="left" vertical="center"/>
    </xf>
    <xf numFmtId="49" fontId="36" fillId="6" borderId="10" xfId="0" applyNumberFormat="1" applyFont="1" applyFill="1" applyBorder="1" applyAlignment="1">
      <alignment horizontal="left" vertical="center"/>
    </xf>
    <xf numFmtId="49" fontId="36" fillId="6" borderId="9" xfId="0" applyNumberFormat="1" applyFont="1" applyFill="1" applyBorder="1" applyAlignment="1">
      <alignment horizontal="left" vertical="center"/>
    </xf>
    <xf numFmtId="49" fontId="0" fillId="6" borderId="5" xfId="0" applyNumberFormat="1" applyFont="1" applyFill="1" applyBorder="1" applyAlignment="1">
      <alignment horizontal="left" vertical="center"/>
    </xf>
    <xf numFmtId="0" fontId="36" fillId="6" borderId="7" xfId="0" applyFont="1" applyFill="1" applyBorder="1" applyAlignment="1">
      <alignment horizontal="left" vertical="center"/>
    </xf>
    <xf numFmtId="0" fontId="36" fillId="6" borderId="5" xfId="0" applyFont="1" applyFill="1" applyBorder="1" applyAlignment="1">
      <alignment horizontal="left" vertical="center"/>
    </xf>
    <xf numFmtId="0" fontId="36" fillId="6" borderId="12" xfId="0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center" wrapText="1"/>
    </xf>
    <xf numFmtId="49" fontId="36" fillId="6" borderId="11" xfId="0" applyNumberFormat="1" applyFont="1" applyFill="1" applyBorder="1" applyAlignment="1">
      <alignment horizontal="left" vertical="center"/>
    </xf>
    <xf numFmtId="49" fontId="36" fillId="6" borderId="0" xfId="0" applyNumberFormat="1" applyFont="1" applyFill="1" applyBorder="1" applyAlignment="1">
      <alignment horizontal="left" vertical="center"/>
    </xf>
    <xf numFmtId="14" fontId="12" fillId="6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center" vertical="top"/>
    </xf>
    <xf numFmtId="0" fontId="0" fillId="6" borderId="0" xfId="0" applyFont="1" applyFill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40" fillId="5" borderId="0" xfId="0" applyFont="1" applyFill="1" applyAlignment="1">
      <alignment horizontal="center" vertical="center" wrapText="1"/>
    </xf>
    <xf numFmtId="49" fontId="0" fillId="6" borderId="24" xfId="0" applyNumberFormat="1" applyFont="1" applyFill="1" applyBorder="1" applyAlignment="1">
      <alignment horizontal="left" vertical="center"/>
    </xf>
    <xf numFmtId="49" fontId="0" fillId="6" borderId="21" xfId="0" applyNumberFormat="1" applyFont="1" applyFill="1" applyBorder="1" applyAlignment="1">
      <alignment horizontal="left" vertical="center"/>
    </xf>
    <xf numFmtId="49" fontId="0" fillId="6" borderId="25" xfId="0" applyNumberFormat="1" applyFont="1" applyFill="1" applyBorder="1" applyAlignment="1">
      <alignment horizontal="left" vertical="center"/>
    </xf>
    <xf numFmtId="49" fontId="0" fillId="6" borderId="23" xfId="0" applyNumberFormat="1" applyFont="1" applyFill="1" applyBorder="1" applyAlignment="1">
      <alignment horizontal="left" vertical="center"/>
    </xf>
    <xf numFmtId="0" fontId="36" fillId="6" borderId="24" xfId="0" applyFont="1" applyFill="1" applyBorder="1" applyAlignment="1">
      <alignment horizontal="left" vertical="center"/>
    </xf>
    <xf numFmtId="0" fontId="36" fillId="6" borderId="21" xfId="0" applyFont="1" applyFill="1" applyBorder="1" applyAlignment="1">
      <alignment horizontal="left" vertical="center"/>
    </xf>
    <xf numFmtId="0" fontId="36" fillId="6" borderId="25" xfId="0" applyFont="1" applyFill="1" applyBorder="1" applyAlignment="1">
      <alignment horizontal="left" vertical="center"/>
    </xf>
    <xf numFmtId="0" fontId="0" fillId="6" borderId="24" xfId="0" applyFont="1" applyFill="1" applyBorder="1" applyAlignment="1">
      <alignment horizontal="left" vertical="center"/>
    </xf>
    <xf numFmtId="0" fontId="0" fillId="6" borderId="21" xfId="0" applyFont="1" applyFill="1" applyBorder="1" applyAlignment="1">
      <alignment horizontal="left" vertical="center"/>
    </xf>
    <xf numFmtId="0" fontId="0" fillId="6" borderId="25" xfId="0" applyFont="1" applyFill="1" applyBorder="1" applyAlignment="1">
      <alignment horizontal="left" vertical="center"/>
    </xf>
    <xf numFmtId="0" fontId="21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6" borderId="24" xfId="0" applyFill="1" applyBorder="1" applyAlignment="1">
      <alignment horizontal="left" vertical="center"/>
    </xf>
    <xf numFmtId="0" fontId="0" fillId="6" borderId="25" xfId="0" applyFill="1" applyBorder="1" applyAlignment="1">
      <alignment horizontal="left" vertical="center"/>
    </xf>
    <xf numFmtId="0" fontId="0" fillId="6" borderId="21" xfId="0" applyFill="1" applyBorder="1" applyAlignment="1">
      <alignment horizontal="left" vertical="center"/>
    </xf>
    <xf numFmtId="49" fontId="37" fillId="6" borderId="7" xfId="2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left" vertical="center" wrapText="1"/>
    </xf>
    <xf numFmtId="0" fontId="25" fillId="2" borderId="19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9" fontId="37" fillId="6" borderId="5" xfId="2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</cellXfs>
  <cellStyles count="4">
    <cellStyle name="Collegamento ipertestuale" xfId="2" builtinId="8"/>
    <cellStyle name="Normale" xfId="0" builtinId="0"/>
    <cellStyle name="Percentuale" xfId="3" builtinId="5"/>
    <cellStyle name="Valuta" xfId="1" builtinId="4"/>
  </cellStyles>
  <dxfs count="1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345701</xdr:colOff>
      <xdr:row>8</xdr:row>
      <xdr:rowOff>0</xdr:rowOff>
    </xdr:from>
    <xdr:to>
      <xdr:col>14</xdr:col>
      <xdr:colOff>117101</xdr:colOff>
      <xdr:row>16</xdr:row>
      <xdr:rowOff>142875</xdr:rowOff>
    </xdr:to>
    <xdr:sp macro="" textlink="">
      <xdr:nvSpPr>
        <xdr:cNvPr id="2" name="Rettangolo 1"/>
        <xdr:cNvSpPr/>
      </xdr:nvSpPr>
      <xdr:spPr>
        <a:xfrm>
          <a:off x="345701" y="1871382"/>
          <a:ext cx="9150724" cy="1935817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it-IT"/>
        </a:p>
      </xdr:txBody>
    </xdr:sp>
    <xdr:clientData/>
  </xdr:twoCellAnchor>
  <xdr:twoCellAnchor>
    <xdr:from>
      <xdr:col>0</xdr:col>
      <xdr:colOff>374275</xdr:colOff>
      <xdr:row>19</xdr:row>
      <xdr:rowOff>1</xdr:rowOff>
    </xdr:from>
    <xdr:to>
      <xdr:col>14</xdr:col>
      <xdr:colOff>134469</xdr:colOff>
      <xdr:row>35</xdr:row>
      <xdr:rowOff>66676</xdr:rowOff>
    </xdr:to>
    <xdr:sp macro="" textlink="">
      <xdr:nvSpPr>
        <xdr:cNvPr id="4" name="Rettangolo 3"/>
        <xdr:cNvSpPr/>
      </xdr:nvSpPr>
      <xdr:spPr>
        <a:xfrm>
          <a:off x="374275" y="4258236"/>
          <a:ext cx="9139518" cy="2980205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it-IT"/>
        </a:p>
      </xdr:txBody>
    </xdr:sp>
    <xdr:clientData/>
  </xdr:twoCellAnchor>
  <xdr:twoCellAnchor>
    <xdr:from>
      <xdr:col>0</xdr:col>
      <xdr:colOff>374277</xdr:colOff>
      <xdr:row>37</xdr:row>
      <xdr:rowOff>0</xdr:rowOff>
    </xdr:from>
    <xdr:to>
      <xdr:col>14</xdr:col>
      <xdr:colOff>134471</xdr:colOff>
      <xdr:row>44</xdr:row>
      <xdr:rowOff>156882</xdr:rowOff>
    </xdr:to>
    <xdr:sp macro="" textlink="">
      <xdr:nvSpPr>
        <xdr:cNvPr id="5" name="Rettangolo 4"/>
        <xdr:cNvSpPr/>
      </xdr:nvSpPr>
      <xdr:spPr>
        <a:xfrm>
          <a:off x="374277" y="7844118"/>
          <a:ext cx="9139518" cy="1725705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it-IT"/>
        </a:p>
      </xdr:txBody>
    </xdr:sp>
    <xdr:clientData/>
  </xdr:twoCellAnchor>
  <xdr:twoCellAnchor editAs="oneCell">
    <xdr:from>
      <xdr:col>0</xdr:col>
      <xdr:colOff>479055</xdr:colOff>
      <xdr:row>0</xdr:row>
      <xdr:rowOff>82642</xdr:rowOff>
    </xdr:from>
    <xdr:to>
      <xdr:col>3</xdr:col>
      <xdr:colOff>907678</xdr:colOff>
      <xdr:row>3</xdr:row>
      <xdr:rowOff>130817</xdr:rowOff>
    </xdr:to>
    <xdr:pic>
      <xdr:nvPicPr>
        <xdr:cNvPr id="6" name="Immagin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055" y="82642"/>
          <a:ext cx="2278995" cy="83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134471</xdr:colOff>
      <xdr:row>75</xdr:row>
      <xdr:rowOff>0</xdr:rowOff>
    </xdr:from>
    <xdr:to>
      <xdr:col>8</xdr:col>
      <xdr:colOff>515471</xdr:colOff>
      <xdr:row>76</xdr:row>
      <xdr:rowOff>56030</xdr:rowOff>
    </xdr:to>
    <xdr:sp macro="[0]!Stampa_SchedaSingolo" textlink="">
      <xdr:nvSpPr>
        <xdr:cNvPr id="7" name="Rettangolo arrotondato 6"/>
        <xdr:cNvSpPr/>
      </xdr:nvSpPr>
      <xdr:spPr>
        <a:xfrm>
          <a:off x="4303059" y="12696265"/>
          <a:ext cx="1120588" cy="29135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200" b="1"/>
            <a:t>STAMPA</a:t>
          </a:r>
          <a:endParaRPr lang="it-IT" sz="1100" b="1"/>
        </a:p>
      </xdr:txBody>
    </xdr:sp>
    <xdr:clientData/>
  </xdr:twoCellAnchor>
  <xdr:twoCellAnchor>
    <xdr:from>
      <xdr:col>0</xdr:col>
      <xdr:colOff>414617</xdr:colOff>
      <xdr:row>47</xdr:row>
      <xdr:rowOff>0</xdr:rowOff>
    </xdr:from>
    <xdr:to>
      <xdr:col>14</xdr:col>
      <xdr:colOff>212910</xdr:colOff>
      <xdr:row>57</xdr:row>
      <xdr:rowOff>11206</xdr:rowOff>
    </xdr:to>
    <xdr:sp macro="" textlink="">
      <xdr:nvSpPr>
        <xdr:cNvPr id="8" name="Rettangolo 7"/>
        <xdr:cNvSpPr/>
      </xdr:nvSpPr>
      <xdr:spPr>
        <a:xfrm>
          <a:off x="414617" y="8305800"/>
          <a:ext cx="9208993" cy="1763806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it-I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1456763</xdr:colOff>
      <xdr:row>51</xdr:row>
      <xdr:rowOff>1</xdr:rowOff>
    </xdr:from>
    <xdr:to>
      <xdr:col>4</xdr:col>
      <xdr:colOff>123263</xdr:colOff>
      <xdr:row>53</xdr:row>
      <xdr:rowOff>44825</xdr:rowOff>
    </xdr:to>
    <xdr:sp macro="[0]!Stampa_SchedaSingolo" textlink="">
      <xdr:nvSpPr>
        <xdr:cNvPr id="2" name="Rettangolo arrotondato 1"/>
        <xdr:cNvSpPr/>
      </xdr:nvSpPr>
      <xdr:spPr>
        <a:xfrm>
          <a:off x="4426322" y="12584207"/>
          <a:ext cx="1120588" cy="291353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200" b="1"/>
            <a:t>STAMPA</a:t>
          </a:r>
          <a:endParaRPr lang="it-IT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345701</xdr:colOff>
      <xdr:row>9</xdr:row>
      <xdr:rowOff>0</xdr:rowOff>
    </xdr:from>
    <xdr:to>
      <xdr:col>14</xdr:col>
      <xdr:colOff>117101</xdr:colOff>
      <xdr:row>14</xdr:row>
      <xdr:rowOff>142875</xdr:rowOff>
    </xdr:to>
    <xdr:sp macro="" textlink="">
      <xdr:nvSpPr>
        <xdr:cNvPr id="2" name="Rettangolo 1"/>
        <xdr:cNvSpPr/>
      </xdr:nvSpPr>
      <xdr:spPr>
        <a:xfrm>
          <a:off x="345701" y="1905000"/>
          <a:ext cx="9182100" cy="1971675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it-IT"/>
        </a:p>
      </xdr:txBody>
    </xdr:sp>
    <xdr:clientData/>
  </xdr:twoCellAnchor>
  <xdr:twoCellAnchor>
    <xdr:from>
      <xdr:col>0</xdr:col>
      <xdr:colOff>374277</xdr:colOff>
      <xdr:row>17</xdr:row>
      <xdr:rowOff>0</xdr:rowOff>
    </xdr:from>
    <xdr:to>
      <xdr:col>14</xdr:col>
      <xdr:colOff>134471</xdr:colOff>
      <xdr:row>36</xdr:row>
      <xdr:rowOff>156882</xdr:rowOff>
    </xdr:to>
    <xdr:sp macro="" textlink="">
      <xdr:nvSpPr>
        <xdr:cNvPr id="4" name="Rettangolo 3"/>
        <xdr:cNvSpPr/>
      </xdr:nvSpPr>
      <xdr:spPr>
        <a:xfrm>
          <a:off x="374277" y="8077200"/>
          <a:ext cx="9170894" cy="1757082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it-IT"/>
        </a:p>
      </xdr:txBody>
    </xdr:sp>
    <xdr:clientData/>
  </xdr:twoCellAnchor>
  <xdr:twoCellAnchor editAs="oneCell">
    <xdr:from>
      <xdr:col>0</xdr:col>
      <xdr:colOff>479055</xdr:colOff>
      <xdr:row>0</xdr:row>
      <xdr:rowOff>82642</xdr:rowOff>
    </xdr:from>
    <xdr:to>
      <xdr:col>5</xdr:col>
      <xdr:colOff>67237</xdr:colOff>
      <xdr:row>3</xdr:row>
      <xdr:rowOff>130817</xdr:rowOff>
    </xdr:to>
    <xdr:pic>
      <xdr:nvPicPr>
        <xdr:cNvPr id="5" name="Immagin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055" y="82642"/>
          <a:ext cx="2274232" cy="81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134471</xdr:colOff>
      <xdr:row>70</xdr:row>
      <xdr:rowOff>212912</xdr:rowOff>
    </xdr:from>
    <xdr:to>
      <xdr:col>8</xdr:col>
      <xdr:colOff>515471</xdr:colOff>
      <xdr:row>72</xdr:row>
      <xdr:rowOff>56030</xdr:rowOff>
    </xdr:to>
    <xdr:sp macro="[0]!Stampa_SchedaSingolo" textlink="">
      <xdr:nvSpPr>
        <xdr:cNvPr id="6" name="Rettangolo arrotondato 5"/>
        <xdr:cNvSpPr/>
      </xdr:nvSpPr>
      <xdr:spPr>
        <a:xfrm>
          <a:off x="4315946" y="12928787"/>
          <a:ext cx="1123950" cy="300318"/>
        </a:xfrm>
        <a:prstGeom prst="roundRect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it-IT" sz="1200" b="1"/>
            <a:t>STAMPA</a:t>
          </a:r>
          <a:endParaRPr lang="it-IT" sz="1100" b="1"/>
        </a:p>
      </xdr:txBody>
    </xdr:sp>
    <xdr:clientData/>
  </xdr:twoCellAnchor>
  <xdr:twoCellAnchor>
    <xdr:from>
      <xdr:col>0</xdr:col>
      <xdr:colOff>414617</xdr:colOff>
      <xdr:row>39</xdr:row>
      <xdr:rowOff>0</xdr:rowOff>
    </xdr:from>
    <xdr:to>
      <xdr:col>14</xdr:col>
      <xdr:colOff>212910</xdr:colOff>
      <xdr:row>51</xdr:row>
      <xdr:rowOff>11206</xdr:rowOff>
    </xdr:to>
    <xdr:sp macro="" textlink="">
      <xdr:nvSpPr>
        <xdr:cNvPr id="7" name="Rettangolo 6"/>
        <xdr:cNvSpPr/>
      </xdr:nvSpPr>
      <xdr:spPr>
        <a:xfrm>
          <a:off x="414617" y="8146676"/>
          <a:ext cx="9177617" cy="1736912"/>
        </a:xfrm>
        <a:prstGeom prst="rect">
          <a:avLst/>
        </a:prstGeom>
        <a:noFill/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it-IT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gressoAttuari2018@momedaeventi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ongressoAttuari2018@momedaevent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6" tint="-0.249977111117893"/>
  </sheetPr>
  <dimension ref="A2:O84"/>
  <sheetViews>
    <sheetView showGridLines="0" tabSelected="1" zoomScale="85" zoomScaleNormal="85" zoomScaleSheetLayoutView="40" workbookViewId="0"/>
  </sheetViews>
  <sheetFormatPr defaultRowHeight="18" customHeight="1" x14ac:dyDescent="0.25"/>
  <cols>
    <col min="1" max="1" width="9.140625" style="1"/>
    <col min="2" max="2" width="14.85546875" style="1" customWidth="1"/>
    <col min="3" max="3" width="3.7109375" style="1" customWidth="1"/>
    <col min="4" max="4" width="16.42578125" style="1" customWidth="1"/>
    <col min="5" max="5" width="2.28515625" style="1" customWidth="1"/>
    <col min="6" max="6" width="11.28515625" style="1" customWidth="1"/>
    <col min="7" max="7" width="11.140625" style="1" customWidth="1"/>
    <col min="8" max="8" width="13.140625" style="1" customWidth="1"/>
    <col min="9" max="11" width="11.140625" style="1" customWidth="1"/>
    <col min="12" max="13" width="11.28515625" style="1" customWidth="1"/>
    <col min="14" max="14" width="12" style="1" customWidth="1"/>
    <col min="15" max="16384" width="9.140625" style="1"/>
  </cols>
  <sheetData>
    <row r="2" spans="2:14" ht="18" customHeight="1" x14ac:dyDescent="0.25">
      <c r="J2" s="46" t="s">
        <v>65</v>
      </c>
    </row>
    <row r="3" spans="2:14" ht="24" customHeight="1" x14ac:dyDescent="0.25">
      <c r="J3" s="47" t="s">
        <v>64</v>
      </c>
    </row>
    <row r="5" spans="2:14" ht="28.5" customHeight="1" x14ac:dyDescent="0.25">
      <c r="B5" s="147" t="s">
        <v>91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2:14" ht="22.5" customHeight="1" x14ac:dyDescent="0.2">
      <c r="B6" s="79" t="s">
        <v>94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2:14" ht="7.5" customHeight="1" x14ac:dyDescent="0.25"/>
    <row r="8" spans="2:14" ht="18" customHeight="1" x14ac:dyDescent="0.25">
      <c r="B8" s="105" t="s">
        <v>9</v>
      </c>
      <c r="C8" s="106"/>
      <c r="D8" s="107"/>
    </row>
    <row r="9" spans="2:14" ht="18" customHeight="1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ht="18" customHeight="1" thickBot="1" x14ac:dyDescent="0.3">
      <c r="B10" s="29" t="s">
        <v>0</v>
      </c>
      <c r="C10" s="114"/>
      <c r="D10" s="115"/>
      <c r="E10" s="115"/>
      <c r="F10" s="115"/>
      <c r="G10" s="115"/>
      <c r="H10" s="116"/>
      <c r="I10" s="29" t="s">
        <v>1</v>
      </c>
      <c r="J10" s="117"/>
      <c r="K10" s="118"/>
      <c r="L10" s="118"/>
      <c r="M10" s="118"/>
      <c r="N10" s="118"/>
    </row>
    <row r="11" spans="2:14" ht="18" customHeight="1" thickBot="1" x14ac:dyDescent="0.3">
      <c r="B11" s="27" t="s">
        <v>2</v>
      </c>
      <c r="C11" s="11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2:14" ht="18" customHeight="1" thickBot="1" x14ac:dyDescent="0.3">
      <c r="B12" s="25" t="s">
        <v>3</v>
      </c>
      <c r="C12" s="111"/>
      <c r="D12" s="112"/>
      <c r="E12" s="113"/>
      <c r="F12" s="26" t="s">
        <v>4</v>
      </c>
      <c r="G12" s="120"/>
      <c r="H12" s="121"/>
      <c r="I12" s="121"/>
      <c r="J12" s="121"/>
      <c r="K12" s="122"/>
      <c r="L12" s="28" t="s">
        <v>8</v>
      </c>
      <c r="M12" s="119"/>
      <c r="N12" s="119"/>
    </row>
    <row r="13" spans="2:14" ht="18" customHeight="1" thickBot="1" x14ac:dyDescent="0.3">
      <c r="B13" s="27" t="s">
        <v>6</v>
      </c>
      <c r="C13" s="120"/>
      <c r="D13" s="121"/>
      <c r="E13" s="122"/>
      <c r="F13" s="28" t="s">
        <v>5</v>
      </c>
      <c r="G13" s="111"/>
      <c r="H13" s="113"/>
      <c r="I13" s="30" t="s">
        <v>7</v>
      </c>
      <c r="J13" s="151"/>
      <c r="K13" s="112"/>
      <c r="L13" s="112"/>
      <c r="M13" s="112"/>
      <c r="N13" s="112"/>
    </row>
    <row r="14" spans="2:14" ht="18" customHeight="1" x14ac:dyDescent="0.25">
      <c r="B14" s="123" t="s">
        <v>52</v>
      </c>
      <c r="C14" s="123"/>
      <c r="D14" s="123"/>
      <c r="E14" s="123"/>
      <c r="F14" s="123"/>
      <c r="G14" s="123"/>
      <c r="H14" s="124"/>
      <c r="I14" s="125"/>
      <c r="J14" s="125"/>
      <c r="K14" s="125"/>
      <c r="L14" s="125"/>
      <c r="M14" s="125"/>
      <c r="N14" s="125"/>
    </row>
    <row r="15" spans="2:14" ht="18" customHeight="1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2:14" ht="18" customHeight="1" x14ac:dyDescent="0.25">
      <c r="B16" s="24" t="s">
        <v>51</v>
      </c>
      <c r="C16" s="23"/>
      <c r="D16" s="23"/>
      <c r="E16" s="23"/>
      <c r="F16" s="23"/>
      <c r="G16" s="23"/>
      <c r="H16" s="23"/>
      <c r="I16" s="23"/>
      <c r="J16" s="76"/>
    </row>
    <row r="17" spans="2:14" ht="14.25" customHeight="1" x14ac:dyDescent="0.25"/>
    <row r="18" spans="2:14" ht="8.25" customHeight="1" x14ac:dyDescent="0.25"/>
    <row r="19" spans="2:14" ht="18" customHeight="1" x14ac:dyDescent="0.25">
      <c r="B19" s="105" t="s">
        <v>79</v>
      </c>
      <c r="C19" s="106"/>
      <c r="D19" s="106"/>
      <c r="E19" s="106"/>
      <c r="F19" s="106"/>
      <c r="G19" s="107"/>
    </row>
    <row r="20" spans="2:14" ht="18" customHeight="1" thickBot="1" x14ac:dyDescent="0.3"/>
    <row r="21" spans="2:14" ht="18" customHeight="1" thickTop="1" thickBot="1" x14ac:dyDescent="0.3">
      <c r="C21" s="87"/>
      <c r="D21" s="36">
        <v>260</v>
      </c>
      <c r="E21" s="35" t="s">
        <v>53</v>
      </c>
      <c r="F21" s="1" t="s">
        <v>10</v>
      </c>
    </row>
    <row r="22" spans="2:14" ht="18" customHeight="1" thickTop="1" thickBot="1" x14ac:dyDescent="0.3">
      <c r="C22" s="87"/>
      <c r="D22" s="36">
        <v>205</v>
      </c>
      <c r="E22" s="35" t="s">
        <v>53</v>
      </c>
      <c r="F22" s="1" t="s">
        <v>80</v>
      </c>
    </row>
    <row r="23" spans="2:14" ht="18" customHeight="1" thickTop="1" thickBot="1" x14ac:dyDescent="0.3">
      <c r="B23" s="32"/>
      <c r="C23" s="87"/>
      <c r="D23" s="36">
        <v>170</v>
      </c>
      <c r="E23" s="35" t="s">
        <v>53</v>
      </c>
      <c r="F23" s="33" t="s">
        <v>14</v>
      </c>
      <c r="J23" s="34"/>
    </row>
    <row r="24" spans="2:14" ht="18" customHeight="1" thickTop="1" thickBot="1" x14ac:dyDescent="0.3">
      <c r="B24" s="32"/>
      <c r="C24" s="87"/>
      <c r="D24" s="36">
        <v>120</v>
      </c>
      <c r="E24" s="35" t="s">
        <v>53</v>
      </c>
      <c r="F24" s="1" t="s">
        <v>15</v>
      </c>
    </row>
    <row r="25" spans="2:14" ht="18" customHeight="1" thickTop="1" x14ac:dyDescent="0.2">
      <c r="B25" s="32"/>
      <c r="C25" s="32"/>
      <c r="D25" s="32"/>
      <c r="E25" s="32"/>
      <c r="F25" s="32"/>
      <c r="G25" s="32"/>
      <c r="H25" s="32"/>
      <c r="I25" s="146" t="s">
        <v>95</v>
      </c>
      <c r="J25" s="146"/>
      <c r="K25" s="146"/>
      <c r="L25" s="146"/>
    </row>
    <row r="26" spans="2:14" ht="18" customHeight="1" thickBot="1" x14ac:dyDescent="0.3">
      <c r="C26" s="78"/>
      <c r="D26" s="5" t="s">
        <v>97</v>
      </c>
      <c r="E26"/>
      <c r="H26" s="84"/>
      <c r="I26" s="145" t="s">
        <v>39</v>
      </c>
      <c r="J26" s="145"/>
      <c r="K26" s="145" t="s">
        <v>40</v>
      </c>
      <c r="L26" s="145"/>
    </row>
    <row r="27" spans="2:14" ht="18" customHeight="1" thickTop="1" thickBot="1" x14ac:dyDescent="0.3">
      <c r="B27" s="2"/>
      <c r="D27" s="31"/>
      <c r="H27" s="85">
        <v>1</v>
      </c>
      <c r="I27" s="148"/>
      <c r="J27" s="149"/>
      <c r="K27" s="148"/>
      <c r="L27" s="150"/>
    </row>
    <row r="28" spans="2:14" ht="18" customHeight="1" thickTop="1" thickBot="1" x14ac:dyDescent="0.3">
      <c r="H28" s="85">
        <v>2</v>
      </c>
      <c r="I28" s="148"/>
      <c r="J28" s="149"/>
      <c r="K28" s="148"/>
      <c r="L28" s="150"/>
    </row>
    <row r="29" spans="2:14" ht="18" customHeight="1" thickTop="1" thickBot="1" x14ac:dyDescent="0.3">
      <c r="H29" s="85">
        <v>3</v>
      </c>
      <c r="I29" s="148"/>
      <c r="J29" s="149"/>
      <c r="K29" s="148"/>
      <c r="L29" s="150"/>
    </row>
    <row r="30" spans="2:14" ht="18" customHeight="1" thickTop="1" thickBot="1" x14ac:dyDescent="0.3">
      <c r="H30" s="85">
        <v>4</v>
      </c>
      <c r="I30" s="148"/>
      <c r="J30" s="149"/>
      <c r="K30" s="148"/>
      <c r="L30" s="150"/>
    </row>
    <row r="31" spans="2:14" ht="18" customHeight="1" thickTop="1" x14ac:dyDescent="0.25">
      <c r="H31" s="86"/>
      <c r="I31"/>
      <c r="J31"/>
      <c r="K31"/>
    </row>
    <row r="32" spans="2:14" ht="18" customHeight="1" x14ac:dyDescent="0.25">
      <c r="B32" s="108" t="s">
        <v>81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</row>
    <row r="33" spans="2:14" ht="18" customHeight="1" x14ac:dyDescent="0.25">
      <c r="B33" s="108" t="s">
        <v>12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2:14" ht="18" customHeight="1" x14ac:dyDescent="0.25">
      <c r="B34" s="108" t="s">
        <v>13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</row>
    <row r="35" spans="2:14" ht="18" customHeight="1" x14ac:dyDescent="0.25">
      <c r="B35" s="108" t="s">
        <v>82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spans="2:14" ht="15.75" customHeight="1" x14ac:dyDescent="0.25"/>
    <row r="37" spans="2:14" ht="18" customHeight="1" x14ac:dyDescent="0.25">
      <c r="B37" s="105" t="s">
        <v>17</v>
      </c>
      <c r="C37" s="106"/>
      <c r="D37" s="107"/>
      <c r="E37" s="45"/>
      <c r="F37" s="4"/>
    </row>
    <row r="39" spans="2:14" ht="18" customHeight="1" x14ac:dyDescent="0.25">
      <c r="B39" s="101" t="s">
        <v>54</v>
      </c>
      <c r="C39" s="101"/>
      <c r="D39" s="101"/>
      <c r="E39" s="38"/>
      <c r="F39" s="37">
        <f>+SUMIF(C21:C24,"X",D21:D24)+145*C26</f>
        <v>0</v>
      </c>
      <c r="G39" s="110" t="s">
        <v>93</v>
      </c>
      <c r="H39" s="110"/>
      <c r="I39" s="110"/>
      <c r="J39" s="110"/>
      <c r="K39" s="110"/>
      <c r="L39" s="110"/>
      <c r="M39" s="110"/>
      <c r="N39" s="110"/>
    </row>
    <row r="40" spans="2:14" ht="18" customHeight="1" x14ac:dyDescent="0.25">
      <c r="B40" s="101" t="s">
        <v>63</v>
      </c>
      <c r="C40" s="101"/>
      <c r="D40" s="101"/>
      <c r="E40" s="101"/>
      <c r="F40" s="101"/>
      <c r="G40" s="101"/>
      <c r="H40" s="101"/>
      <c r="I40" s="109"/>
      <c r="J40" s="109"/>
      <c r="K40" s="109"/>
      <c r="L40" s="109"/>
      <c r="M40" s="109"/>
      <c r="N40" s="109"/>
    </row>
    <row r="41" spans="2:14" ht="18" customHeight="1" x14ac:dyDescent="0.25">
      <c r="B41" s="104" t="s">
        <v>56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</row>
    <row r="42" spans="2:14" s="39" customFormat="1" ht="18" customHeight="1" x14ac:dyDescent="0.25">
      <c r="B42" s="129" t="s">
        <v>57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</row>
    <row r="43" spans="2:14" ht="18" customHeight="1" x14ac:dyDescent="0.25">
      <c r="B43" s="101" t="s">
        <v>55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</row>
    <row r="44" spans="2:14" ht="18" customHeight="1" x14ac:dyDescent="0.25">
      <c r="B44" s="130" t="s">
        <v>16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</row>
    <row r="46" spans="2:14" ht="3.75" customHeight="1" x14ac:dyDescent="0.25"/>
    <row r="47" spans="2:14" ht="18" customHeight="1" x14ac:dyDescent="0.25">
      <c r="B47" s="105" t="s">
        <v>78</v>
      </c>
      <c r="C47" s="106"/>
      <c r="D47" s="107"/>
    </row>
    <row r="48" spans="2:14" ht="7.5" customHeight="1" x14ac:dyDescent="0.25"/>
    <row r="49" spans="1:15" ht="36" customHeight="1" x14ac:dyDescent="0.25">
      <c r="B49" s="133" t="s">
        <v>89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</row>
    <row r="50" spans="1:15" ht="6.75" customHeight="1" thickBot="1" x14ac:dyDescent="0.3"/>
    <row r="51" spans="1:15" ht="18" customHeight="1" thickBot="1" x14ac:dyDescent="0.3">
      <c r="B51" s="25" t="s">
        <v>18</v>
      </c>
      <c r="C51" s="25"/>
      <c r="D51" s="25"/>
      <c r="E51" s="132"/>
      <c r="F51" s="132"/>
      <c r="G51" s="132"/>
      <c r="H51" s="132"/>
      <c r="I51" s="132"/>
      <c r="J51" s="132"/>
      <c r="K51" s="132"/>
      <c r="L51" s="132"/>
      <c r="M51" s="132"/>
      <c r="N51" s="132"/>
    </row>
    <row r="52" spans="1:15" ht="12.75" customHeight="1" thickBot="1" x14ac:dyDescent="0.3">
      <c r="A52" s="67"/>
      <c r="B52" s="66"/>
      <c r="C52" s="66"/>
      <c r="D52" s="67"/>
      <c r="E52" s="131" t="s">
        <v>83</v>
      </c>
      <c r="F52" s="131"/>
      <c r="G52" s="131"/>
      <c r="H52" s="131"/>
      <c r="I52" s="131"/>
      <c r="J52" s="131"/>
      <c r="K52" s="131"/>
      <c r="L52" s="131"/>
      <c r="M52" s="131"/>
      <c r="N52" s="131"/>
      <c r="O52" s="66"/>
    </row>
    <row r="53" spans="1:15" ht="18" customHeight="1" thickTop="1" thickBot="1" x14ac:dyDescent="0.3">
      <c r="B53" s="68" t="s">
        <v>19</v>
      </c>
      <c r="C53" s="68"/>
      <c r="D53" s="68"/>
      <c r="E53" s="135"/>
      <c r="F53" s="136"/>
      <c r="G53" s="136"/>
      <c r="H53" s="136"/>
      <c r="I53" s="136"/>
      <c r="J53" s="136"/>
      <c r="K53" s="136"/>
      <c r="L53" s="136"/>
      <c r="M53" s="136"/>
      <c r="N53" s="137"/>
    </row>
    <row r="54" spans="1:15" ht="18" customHeight="1" thickTop="1" thickBot="1" x14ac:dyDescent="0.3">
      <c r="B54" s="68" t="s">
        <v>3</v>
      </c>
      <c r="C54" s="138"/>
      <c r="D54" s="138"/>
      <c r="E54" s="138"/>
      <c r="F54" s="68" t="s">
        <v>4</v>
      </c>
      <c r="G54" s="139"/>
      <c r="H54" s="140"/>
      <c r="I54" s="140"/>
      <c r="J54" s="140"/>
      <c r="K54" s="141"/>
      <c r="L54" s="68" t="s">
        <v>8</v>
      </c>
      <c r="M54" s="135"/>
      <c r="N54" s="137"/>
    </row>
    <row r="55" spans="1:15" ht="18" customHeight="1" thickTop="1" thickBot="1" x14ac:dyDescent="0.3">
      <c r="B55" s="68" t="s">
        <v>20</v>
      </c>
      <c r="C55" s="96"/>
      <c r="D55" s="96"/>
      <c r="E55" s="96"/>
      <c r="F55" s="96"/>
      <c r="G55" s="96"/>
      <c r="H55" s="68" t="s">
        <v>21</v>
      </c>
      <c r="I55" s="68"/>
      <c r="J55" s="142"/>
      <c r="K55" s="143"/>
      <c r="L55" s="143"/>
      <c r="M55" s="143"/>
      <c r="N55" s="144"/>
    </row>
    <row r="56" spans="1:15" ht="18" customHeight="1" thickTop="1" thickBot="1" x14ac:dyDescent="0.3">
      <c r="B56" s="97" t="s">
        <v>77</v>
      </c>
      <c r="C56" s="97"/>
      <c r="D56" s="97"/>
      <c r="E56" s="97"/>
      <c r="F56" s="97"/>
      <c r="G56" s="97"/>
      <c r="H56" s="97"/>
      <c r="I56" s="98"/>
      <c r="J56" s="99"/>
      <c r="K56" s="99"/>
      <c r="L56" s="99"/>
      <c r="M56" s="99"/>
      <c r="N56" s="99"/>
    </row>
    <row r="57" spans="1:15" ht="18" customHeight="1" thickTop="1" x14ac:dyDescent="0.25"/>
    <row r="58" spans="1:15" ht="12.75" customHeight="1" x14ac:dyDescent="0.25"/>
    <row r="59" spans="1:15" ht="12.75" customHeight="1" x14ac:dyDescent="0.25">
      <c r="B59" s="134" t="str">
        <f>+IF(AND(C10&lt;&gt;0,J10&lt;&gt;0,C11&lt;&gt;0,C12&lt;&gt;0,G12&lt;&gt;0,M12&lt;&gt;0,C13&lt;&gt;0,J13&lt;&gt;0,H14&lt;&gt;0,J16&lt;&gt;0,F39&lt;&gt;0,I40&lt;&gt;0,E51&lt;&gt;0,E53&lt;&gt;0,C54&lt;&gt;0,G54&lt;&gt;0,M54&lt;&gt;0,C55&lt;&gt;0,J55&lt;&gt;0,I56&lt;&gt;0),"BENE!! Ora puoi stampare la scheda di iscrizione, firmarla e inviarla via mail assieme alla copia del bonifico e al presente file excel","Sei sicuro di aver compilato tutti i campi?")</f>
        <v>Sei sicuro di aver compilato tutti i campi?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</row>
    <row r="60" spans="1:15" ht="12.75" customHeight="1" x14ac:dyDescent="0.25"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</row>
    <row r="61" spans="1:15" ht="12.75" customHeight="1" x14ac:dyDescent="0.25"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</row>
    <row r="62" spans="1:15" ht="12.75" customHeight="1" x14ac:dyDescent="0.25"/>
    <row r="63" spans="1:15" ht="18" customHeight="1" x14ac:dyDescent="0.25">
      <c r="B63" s="101" t="s">
        <v>84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</row>
    <row r="64" spans="1:15" ht="18" customHeight="1" x14ac:dyDescent="0.2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</row>
    <row r="65" spans="2:15" ht="8.25" customHeight="1" x14ac:dyDescent="0.25"/>
    <row r="66" spans="2:15" ht="18" customHeight="1" x14ac:dyDescent="0.25">
      <c r="B66" s="101" t="s">
        <v>58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</row>
    <row r="67" spans="2:15" ht="18" customHeight="1" x14ac:dyDescent="0.2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</row>
    <row r="68" spans="2:15" ht="18" customHeight="1" x14ac:dyDescent="0.25">
      <c r="B68" s="127" t="s">
        <v>59</v>
      </c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</row>
    <row r="69" spans="2:15" ht="18" customHeight="1" x14ac:dyDescent="0.25">
      <c r="B69" s="128" t="s">
        <v>60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</row>
    <row r="70" spans="2:15" ht="18" customHeight="1" x14ac:dyDescent="0.25">
      <c r="B70" s="102" t="s">
        <v>85</v>
      </c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</row>
    <row r="71" spans="2:15" ht="8.25" customHeight="1" x14ac:dyDescent="0.25"/>
    <row r="72" spans="2:15" ht="18" customHeight="1" x14ac:dyDescent="0.25">
      <c r="B72" s="103" t="s">
        <v>61</v>
      </c>
      <c r="C72" s="103"/>
      <c r="D72" s="103"/>
      <c r="E72" s="103"/>
      <c r="F72" s="42"/>
      <c r="G72" s="42"/>
      <c r="H72" s="42"/>
      <c r="I72" s="42"/>
      <c r="J72" s="42"/>
      <c r="K72" s="103" t="s">
        <v>62</v>
      </c>
      <c r="L72" s="103"/>
      <c r="M72" s="103"/>
      <c r="N72" s="103"/>
      <c r="O72" s="23"/>
    </row>
    <row r="73" spans="2:15" ht="4.5" customHeight="1" x14ac:dyDescent="0.25">
      <c r="I73" s="42"/>
      <c r="J73" s="42"/>
      <c r="L73" s="42"/>
      <c r="M73" s="42"/>
      <c r="N73" s="23"/>
      <c r="O73" s="23"/>
    </row>
    <row r="74" spans="2:15" ht="22.5" customHeight="1" x14ac:dyDescent="0.25">
      <c r="B74" s="126"/>
      <c r="C74" s="126"/>
      <c r="D74" s="126"/>
      <c r="E74" s="126"/>
      <c r="F74"/>
      <c r="G74"/>
      <c r="H74"/>
      <c r="I74"/>
      <c r="J74"/>
      <c r="K74" s="43"/>
      <c r="L74" s="43"/>
      <c r="M74" s="44"/>
      <c r="N74" s="44"/>
    </row>
    <row r="75" spans="2:15" ht="6.75" customHeight="1" x14ac:dyDescent="0.25">
      <c r="B75" s="40"/>
      <c r="C75"/>
      <c r="D75"/>
      <c r="E75"/>
      <c r="F75"/>
      <c r="G75"/>
      <c r="H75"/>
      <c r="I75"/>
      <c r="J75"/>
    </row>
    <row r="76" spans="2:15" ht="18" customHeight="1" x14ac:dyDescent="0.25">
      <c r="B76" s="40"/>
      <c r="C76"/>
      <c r="D76"/>
      <c r="E76"/>
      <c r="F76"/>
      <c r="G76"/>
      <c r="H76"/>
      <c r="I76"/>
      <c r="J76"/>
    </row>
    <row r="77" spans="2:15" ht="18" customHeight="1" x14ac:dyDescent="0.25">
      <c r="B77" s="40"/>
      <c r="C77"/>
      <c r="D77"/>
      <c r="E77"/>
      <c r="F77"/>
      <c r="G77"/>
      <c r="H77"/>
      <c r="I77"/>
      <c r="J77"/>
    </row>
    <row r="78" spans="2:15" ht="7.5" customHeight="1" x14ac:dyDescent="0.25">
      <c r="B78" s="40"/>
      <c r="C78"/>
      <c r="D78"/>
      <c r="E78"/>
      <c r="F78"/>
      <c r="G78"/>
      <c r="H78"/>
      <c r="I78"/>
      <c r="J78"/>
    </row>
    <row r="79" spans="2:15" ht="18" customHeight="1" x14ac:dyDescent="0.25">
      <c r="B79" s="100" t="s">
        <v>92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2:15" ht="18" customHeight="1" x14ac:dyDescent="0.2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2:14" ht="18" customHeight="1" x14ac:dyDescent="0.2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2:14" ht="18" customHeight="1" x14ac:dyDescent="0.2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2:14" ht="18" customHeight="1" x14ac:dyDescent="0.2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2:14" ht="18" customHeight="1" x14ac:dyDescent="0.2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</row>
  </sheetData>
  <sheetProtection algorithmName="SHA-512" hashValue="PDdSk0mbR1DpEW4rCOS+fjLjlvBlnUud968fnxaSw9x0Kj9OJ9V1Sm9rpJ+u68WXlhvJY6iQMsv7h7fbv/YSlQ==" saltValue="/FADlIHg2yB1Vw9OKfbkhw==" spinCount="100000" sheet="1" objects="1" scenarios="1"/>
  <protectedRanges>
    <protectedRange sqref="J10 C10:C13 G12:G13 M12 J13 H14 J16 C21:C24 C26 I27:L30 I40 E51 E53 G54 M54 C54:C55 J55 I56 B74 K74:N74" name="Intervallo1"/>
  </protectedRanges>
  <mergeCells count="60">
    <mergeCell ref="K26:L26"/>
    <mergeCell ref="I25:L25"/>
    <mergeCell ref="B5:N5"/>
    <mergeCell ref="I30:J30"/>
    <mergeCell ref="I29:J29"/>
    <mergeCell ref="I28:J28"/>
    <mergeCell ref="I27:J27"/>
    <mergeCell ref="I26:J26"/>
    <mergeCell ref="K27:L27"/>
    <mergeCell ref="K28:L28"/>
    <mergeCell ref="K29:L29"/>
    <mergeCell ref="K30:L30"/>
    <mergeCell ref="J13:N13"/>
    <mergeCell ref="B8:D8"/>
    <mergeCell ref="C11:N11"/>
    <mergeCell ref="E53:N53"/>
    <mergeCell ref="C54:E54"/>
    <mergeCell ref="G54:K54"/>
    <mergeCell ref="M54:N54"/>
    <mergeCell ref="J55:N55"/>
    <mergeCell ref="B43:N43"/>
    <mergeCell ref="B42:N42"/>
    <mergeCell ref="B44:N44"/>
    <mergeCell ref="E52:N52"/>
    <mergeCell ref="B47:D47"/>
    <mergeCell ref="E51:N51"/>
    <mergeCell ref="B49:N49"/>
    <mergeCell ref="C12:E12"/>
    <mergeCell ref="B19:G19"/>
    <mergeCell ref="C10:H10"/>
    <mergeCell ref="J10:N10"/>
    <mergeCell ref="M12:N12"/>
    <mergeCell ref="G12:K12"/>
    <mergeCell ref="B14:G14"/>
    <mergeCell ref="H14:N14"/>
    <mergeCell ref="C13:E13"/>
    <mergeCell ref="G13:H13"/>
    <mergeCell ref="B41:N41"/>
    <mergeCell ref="B40:H40"/>
    <mergeCell ref="B37:D37"/>
    <mergeCell ref="B32:N32"/>
    <mergeCell ref="B33:N33"/>
    <mergeCell ref="B34:N34"/>
    <mergeCell ref="I40:N40"/>
    <mergeCell ref="B39:D39"/>
    <mergeCell ref="G39:N39"/>
    <mergeCell ref="B35:N35"/>
    <mergeCell ref="C55:G55"/>
    <mergeCell ref="B56:H56"/>
    <mergeCell ref="I56:N56"/>
    <mergeCell ref="B79:N84"/>
    <mergeCell ref="B66:N67"/>
    <mergeCell ref="B63:N64"/>
    <mergeCell ref="B70:N70"/>
    <mergeCell ref="B72:E72"/>
    <mergeCell ref="K72:N72"/>
    <mergeCell ref="B74:E74"/>
    <mergeCell ref="B68:N68"/>
    <mergeCell ref="B69:N69"/>
    <mergeCell ref="B59:N61"/>
  </mergeCells>
  <dataValidations count="3">
    <dataValidation type="list" allowBlank="1" showInputMessage="1" showErrorMessage="1" sqref="J16">
      <formula1>"SI, NO"</formula1>
    </dataValidation>
    <dataValidation type="list" allowBlank="1" showInputMessage="1" showErrorMessage="1" sqref="C26">
      <formula1>"0, 1, 2, 3, 4"</formula1>
    </dataValidation>
    <dataValidation type="list" showInputMessage="1" showErrorMessage="1" sqref="C21:C24">
      <formula1>"X, "</formula1>
    </dataValidation>
  </dataValidations>
  <hyperlinks>
    <hyperlink ref="B70" r:id="rId1" display="mailto:CongressoAttuari2018@momedaeventi.com"/>
  </hyperlinks>
  <pageMargins left="0.70866141732283472" right="0.70866141732283472" top="0.74803149606299213" bottom="0.74803149606299213" header="0.31496062992125984" footer="0.31496062992125984"/>
  <pageSetup paperSize="9" scale="54" orientation="portrait" r:id="rId2"/>
  <headerFooter>
    <evenFooter xml:space="preserve">&amp;C&amp;"arial,Regular"&amp;8&amp;K990000Internal&amp;8&amp;K000000
</evenFooter>
    <firstFooter xml:space="preserve">&amp;C&amp;"arial,Regular"&amp;8&amp;K990000Internal&amp;8&amp;K000000
</firstFooter>
  </headerFooter>
  <ignoredErrors>
    <ignoredError sqref="E21:E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theme="9" tint="-0.249977111117893"/>
  </sheetPr>
  <dimension ref="A1:M95"/>
  <sheetViews>
    <sheetView showGridLines="0" zoomScale="85" zoomScaleNormal="85" zoomScaleSheetLayoutView="70" workbookViewId="0">
      <pane ySplit="3" topLeftCell="A4" activePane="bottomLeft" state="frozen"/>
      <selection activeCell="J13" sqref="J13:N13"/>
      <selection pane="bottomLeft" sqref="A1:H1"/>
    </sheetView>
  </sheetViews>
  <sheetFormatPr defaultRowHeight="12.75" x14ac:dyDescent="0.2"/>
  <cols>
    <col min="1" max="1" width="3.5703125" style="16" customWidth="1"/>
    <col min="2" max="3" width="20.5703125" style="16" customWidth="1"/>
    <col min="4" max="4" width="36.85546875" style="16" customWidth="1"/>
    <col min="5" max="5" width="19" style="16" customWidth="1"/>
    <col min="6" max="6" width="17.5703125" style="16" customWidth="1"/>
    <col min="7" max="7" width="14.85546875" style="16" customWidth="1"/>
    <col min="8" max="8" width="13.7109375" style="16" customWidth="1"/>
    <col min="9" max="16384" width="9.140625" style="16"/>
  </cols>
  <sheetData>
    <row r="1" spans="1:10" s="19" customFormat="1" ht="18.75" customHeight="1" x14ac:dyDescent="0.25">
      <c r="A1" s="153" t="s">
        <v>46</v>
      </c>
      <c r="B1" s="153"/>
      <c r="C1" s="153"/>
      <c r="D1" s="153"/>
      <c r="E1" s="153"/>
      <c r="F1" s="153"/>
      <c r="G1" s="153"/>
      <c r="H1" s="153"/>
    </row>
    <row r="2" spans="1:10" s="19" customFormat="1" ht="18.75" customHeight="1" x14ac:dyDescent="0.25">
      <c r="A2" s="89" t="s">
        <v>94</v>
      </c>
      <c r="B2" s="88"/>
      <c r="C2" s="88"/>
      <c r="D2" s="88"/>
      <c r="E2" s="88"/>
      <c r="F2" s="88"/>
      <c r="G2" s="88"/>
      <c r="H2" s="88"/>
    </row>
    <row r="3" spans="1:10" s="14" customFormat="1" ht="50.25" customHeight="1" x14ac:dyDescent="0.25">
      <c r="A3" s="15" t="s">
        <v>38</v>
      </c>
      <c r="B3" s="15" t="s">
        <v>39</v>
      </c>
      <c r="C3" s="15" t="s">
        <v>40</v>
      </c>
      <c r="D3" s="15" t="s">
        <v>41</v>
      </c>
      <c r="E3" s="15" t="s">
        <v>44</v>
      </c>
      <c r="F3" s="15" t="s">
        <v>42</v>
      </c>
      <c r="G3" s="15" t="s">
        <v>45</v>
      </c>
      <c r="H3" s="15" t="s">
        <v>43</v>
      </c>
    </row>
    <row r="4" spans="1:10" ht="19.5" customHeight="1" x14ac:dyDescent="0.2">
      <c r="A4" s="17">
        <v>1</v>
      </c>
      <c r="B4" s="80"/>
      <c r="C4" s="81"/>
      <c r="D4" s="81"/>
      <c r="E4" s="80"/>
      <c r="F4" s="161"/>
      <c r="G4" s="74" t="str">
        <f>IF(E4="A",$B$65,IFERROR(VLOOKUP(F4,$E$61:$F$64,2,0),""))</f>
        <v/>
      </c>
      <c r="H4" s="80"/>
    </row>
    <row r="5" spans="1:10" ht="19.5" customHeight="1" x14ac:dyDescent="0.2">
      <c r="A5" s="17">
        <f>+A4+1</f>
        <v>2</v>
      </c>
      <c r="B5" s="80"/>
      <c r="C5" s="81"/>
      <c r="D5" s="81"/>
      <c r="E5" s="81"/>
      <c r="F5" s="161"/>
      <c r="G5" s="74" t="str">
        <f t="shared" ref="G5:G48" si="0">IF(E5="A",$B$65,IFERROR(VLOOKUP(F5,$E$61:$F$64,2,0),""))</f>
        <v/>
      </c>
      <c r="H5" s="80"/>
    </row>
    <row r="6" spans="1:10" ht="19.5" customHeight="1" x14ac:dyDescent="0.2">
      <c r="A6" s="17">
        <f t="shared" ref="A6:A43" si="1">+A5+1</f>
        <v>3</v>
      </c>
      <c r="B6" s="80"/>
      <c r="C6" s="81"/>
      <c r="D6" s="81"/>
      <c r="E6" s="81"/>
      <c r="F6" s="161"/>
      <c r="G6" s="74" t="str">
        <f t="shared" si="0"/>
        <v/>
      </c>
      <c r="H6" s="80"/>
    </row>
    <row r="7" spans="1:10" ht="19.5" customHeight="1" x14ac:dyDescent="0.2">
      <c r="A7" s="17">
        <f t="shared" si="1"/>
        <v>4</v>
      </c>
      <c r="B7" s="80"/>
      <c r="C7" s="81"/>
      <c r="D7" s="81"/>
      <c r="E7" s="81"/>
      <c r="F7" s="161"/>
      <c r="G7" s="74" t="str">
        <f t="shared" si="0"/>
        <v/>
      </c>
      <c r="H7" s="80"/>
    </row>
    <row r="8" spans="1:10" ht="19.5" customHeight="1" x14ac:dyDescent="0.2">
      <c r="A8" s="17">
        <f t="shared" si="1"/>
        <v>5</v>
      </c>
      <c r="B8" s="80"/>
      <c r="C8" s="81"/>
      <c r="D8" s="81"/>
      <c r="E8" s="81"/>
      <c r="F8" s="161"/>
      <c r="G8" s="74" t="str">
        <f t="shared" si="0"/>
        <v/>
      </c>
      <c r="H8" s="80"/>
    </row>
    <row r="9" spans="1:10" ht="19.5" customHeight="1" x14ac:dyDescent="0.2">
      <c r="A9" s="17">
        <f t="shared" si="1"/>
        <v>6</v>
      </c>
      <c r="B9" s="80"/>
      <c r="C9" s="81"/>
      <c r="D9" s="81"/>
      <c r="E9" s="81"/>
      <c r="F9" s="161"/>
      <c r="G9" s="74" t="str">
        <f t="shared" si="0"/>
        <v/>
      </c>
      <c r="H9" s="80"/>
    </row>
    <row r="10" spans="1:10" ht="19.5" customHeight="1" x14ac:dyDescent="0.2">
      <c r="A10" s="17">
        <f t="shared" si="1"/>
        <v>7</v>
      </c>
      <c r="B10" s="80"/>
      <c r="C10" s="81"/>
      <c r="D10" s="81"/>
      <c r="E10" s="81"/>
      <c r="F10" s="161"/>
      <c r="G10" s="74" t="str">
        <f t="shared" si="0"/>
        <v/>
      </c>
      <c r="H10" s="80"/>
    </row>
    <row r="11" spans="1:10" ht="19.5" customHeight="1" x14ac:dyDescent="0.2">
      <c r="A11" s="17">
        <f t="shared" si="1"/>
        <v>8</v>
      </c>
      <c r="B11" s="80"/>
      <c r="C11" s="81"/>
      <c r="D11" s="81"/>
      <c r="E11" s="81"/>
      <c r="F11" s="161"/>
      <c r="G11" s="74" t="str">
        <f t="shared" si="0"/>
        <v/>
      </c>
      <c r="H11" s="80"/>
    </row>
    <row r="12" spans="1:10" ht="19.5" customHeight="1" x14ac:dyDescent="0.2">
      <c r="A12" s="17">
        <f t="shared" si="1"/>
        <v>9</v>
      </c>
      <c r="B12" s="80"/>
      <c r="C12" s="81"/>
      <c r="D12" s="81"/>
      <c r="E12" s="81"/>
      <c r="F12" s="161"/>
      <c r="G12" s="74" t="str">
        <f t="shared" si="0"/>
        <v/>
      </c>
      <c r="H12" s="80"/>
    </row>
    <row r="13" spans="1:10" ht="19.5" customHeight="1" x14ac:dyDescent="0.2">
      <c r="A13" s="17">
        <f t="shared" si="1"/>
        <v>10</v>
      </c>
      <c r="B13" s="80"/>
      <c r="C13" s="81"/>
      <c r="D13" s="81"/>
      <c r="E13" s="81"/>
      <c r="F13" s="161"/>
      <c r="G13" s="74" t="str">
        <f t="shared" si="0"/>
        <v/>
      </c>
      <c r="H13" s="80"/>
    </row>
    <row r="14" spans="1:10" ht="19.5" customHeight="1" x14ac:dyDescent="0.2">
      <c r="A14" s="17">
        <f t="shared" si="1"/>
        <v>11</v>
      </c>
      <c r="B14" s="80"/>
      <c r="C14" s="81"/>
      <c r="D14" s="81"/>
      <c r="E14" s="81"/>
      <c r="F14" s="161"/>
      <c r="G14" s="74" t="str">
        <f t="shared" si="0"/>
        <v/>
      </c>
      <c r="H14" s="80"/>
      <c r="J14" s="72"/>
    </row>
    <row r="15" spans="1:10" ht="19.5" customHeight="1" x14ac:dyDescent="0.2">
      <c r="A15" s="17">
        <f t="shared" si="1"/>
        <v>12</v>
      </c>
      <c r="B15" s="80"/>
      <c r="C15" s="81"/>
      <c r="D15" s="81"/>
      <c r="E15" s="81"/>
      <c r="F15" s="161"/>
      <c r="G15" s="74" t="str">
        <f t="shared" si="0"/>
        <v/>
      </c>
      <c r="H15" s="80"/>
    </row>
    <row r="16" spans="1:10" ht="19.5" customHeight="1" x14ac:dyDescent="0.2">
      <c r="A16" s="17">
        <f t="shared" si="1"/>
        <v>13</v>
      </c>
      <c r="B16" s="80"/>
      <c r="C16" s="81"/>
      <c r="D16" s="81"/>
      <c r="E16" s="81"/>
      <c r="F16" s="161"/>
      <c r="G16" s="74" t="str">
        <f t="shared" si="0"/>
        <v/>
      </c>
      <c r="H16" s="80"/>
    </row>
    <row r="17" spans="1:8" ht="19.5" customHeight="1" x14ac:dyDescent="0.2">
      <c r="A17" s="17">
        <f t="shared" si="1"/>
        <v>14</v>
      </c>
      <c r="B17" s="80"/>
      <c r="C17" s="81"/>
      <c r="D17" s="81"/>
      <c r="E17" s="81"/>
      <c r="F17" s="161"/>
      <c r="G17" s="74" t="str">
        <f t="shared" si="0"/>
        <v/>
      </c>
      <c r="H17" s="80"/>
    </row>
    <row r="18" spans="1:8" ht="19.5" customHeight="1" x14ac:dyDescent="0.2">
      <c r="A18" s="17">
        <f t="shared" si="1"/>
        <v>15</v>
      </c>
      <c r="B18" s="80"/>
      <c r="C18" s="81"/>
      <c r="D18" s="81"/>
      <c r="E18" s="81"/>
      <c r="F18" s="161"/>
      <c r="G18" s="74" t="str">
        <f t="shared" si="0"/>
        <v/>
      </c>
      <c r="H18" s="80"/>
    </row>
    <row r="19" spans="1:8" ht="19.5" customHeight="1" x14ac:dyDescent="0.2">
      <c r="A19" s="17">
        <f t="shared" si="1"/>
        <v>16</v>
      </c>
      <c r="B19" s="80"/>
      <c r="C19" s="81"/>
      <c r="D19" s="81"/>
      <c r="E19" s="81"/>
      <c r="F19" s="161"/>
      <c r="G19" s="74" t="str">
        <f t="shared" si="0"/>
        <v/>
      </c>
      <c r="H19" s="80"/>
    </row>
    <row r="20" spans="1:8" ht="19.5" customHeight="1" x14ac:dyDescent="0.2">
      <c r="A20" s="17">
        <f t="shared" si="1"/>
        <v>17</v>
      </c>
      <c r="B20" s="80"/>
      <c r="C20" s="81"/>
      <c r="D20" s="81"/>
      <c r="E20" s="81"/>
      <c r="F20" s="161"/>
      <c r="G20" s="74" t="str">
        <f t="shared" si="0"/>
        <v/>
      </c>
      <c r="H20" s="80"/>
    </row>
    <row r="21" spans="1:8" ht="19.5" customHeight="1" x14ac:dyDescent="0.2">
      <c r="A21" s="17">
        <f t="shared" si="1"/>
        <v>18</v>
      </c>
      <c r="B21" s="80"/>
      <c r="C21" s="81"/>
      <c r="D21" s="81"/>
      <c r="E21" s="81"/>
      <c r="F21" s="161"/>
      <c r="G21" s="74" t="str">
        <f t="shared" si="0"/>
        <v/>
      </c>
      <c r="H21" s="80"/>
    </row>
    <row r="22" spans="1:8" ht="19.5" customHeight="1" x14ac:dyDescent="0.2">
      <c r="A22" s="17">
        <f t="shared" si="1"/>
        <v>19</v>
      </c>
      <c r="B22" s="80"/>
      <c r="C22" s="81"/>
      <c r="D22" s="81"/>
      <c r="E22" s="80"/>
      <c r="F22" s="161"/>
      <c r="G22" s="74" t="str">
        <f t="shared" si="0"/>
        <v/>
      </c>
      <c r="H22" s="80"/>
    </row>
    <row r="23" spans="1:8" ht="19.5" customHeight="1" x14ac:dyDescent="0.2">
      <c r="A23" s="17">
        <f t="shared" si="1"/>
        <v>20</v>
      </c>
      <c r="B23" s="80"/>
      <c r="C23" s="81"/>
      <c r="D23" s="81"/>
      <c r="E23" s="81"/>
      <c r="F23" s="161"/>
      <c r="G23" s="74" t="str">
        <f t="shared" si="0"/>
        <v/>
      </c>
      <c r="H23" s="80"/>
    </row>
    <row r="24" spans="1:8" ht="19.5" customHeight="1" x14ac:dyDescent="0.2">
      <c r="A24" s="17">
        <f t="shared" si="1"/>
        <v>21</v>
      </c>
      <c r="B24" s="80"/>
      <c r="C24" s="80"/>
      <c r="D24" s="82"/>
      <c r="E24" s="80"/>
      <c r="F24" s="161"/>
      <c r="G24" s="74" t="str">
        <f t="shared" si="0"/>
        <v/>
      </c>
      <c r="H24" s="80"/>
    </row>
    <row r="25" spans="1:8" ht="19.5" customHeight="1" x14ac:dyDescent="0.2">
      <c r="A25" s="17">
        <f t="shared" si="1"/>
        <v>22</v>
      </c>
      <c r="B25" s="80"/>
      <c r="C25" s="80"/>
      <c r="D25" s="82"/>
      <c r="E25" s="80"/>
      <c r="F25" s="161"/>
      <c r="G25" s="74" t="str">
        <f t="shared" si="0"/>
        <v/>
      </c>
      <c r="H25" s="80"/>
    </row>
    <row r="26" spans="1:8" ht="19.5" customHeight="1" x14ac:dyDescent="0.2">
      <c r="A26" s="17">
        <f>+A25+1</f>
        <v>23</v>
      </c>
      <c r="B26" s="80"/>
      <c r="C26" s="80"/>
      <c r="D26" s="82"/>
      <c r="E26" s="80"/>
      <c r="F26" s="161"/>
      <c r="G26" s="74" t="str">
        <f t="shared" si="0"/>
        <v/>
      </c>
      <c r="H26" s="80"/>
    </row>
    <row r="27" spans="1:8" ht="19.5" customHeight="1" x14ac:dyDescent="0.2">
      <c r="A27" s="17">
        <f t="shared" si="1"/>
        <v>24</v>
      </c>
      <c r="B27" s="80"/>
      <c r="C27" s="80"/>
      <c r="D27" s="82"/>
      <c r="E27" s="80"/>
      <c r="F27" s="161"/>
      <c r="G27" s="74" t="str">
        <f t="shared" si="0"/>
        <v/>
      </c>
      <c r="H27" s="80"/>
    </row>
    <row r="28" spans="1:8" ht="19.5" customHeight="1" x14ac:dyDescent="0.2">
      <c r="A28" s="17">
        <f t="shared" si="1"/>
        <v>25</v>
      </c>
      <c r="B28" s="80"/>
      <c r="C28" s="80"/>
      <c r="D28" s="82"/>
      <c r="E28" s="80"/>
      <c r="F28" s="161"/>
      <c r="G28" s="74" t="str">
        <f t="shared" si="0"/>
        <v/>
      </c>
      <c r="H28" s="80"/>
    </row>
    <row r="29" spans="1:8" ht="19.5" customHeight="1" x14ac:dyDescent="0.2">
      <c r="A29" s="17">
        <f t="shared" si="1"/>
        <v>26</v>
      </c>
      <c r="B29" s="80"/>
      <c r="C29" s="80"/>
      <c r="D29" s="82"/>
      <c r="E29" s="80"/>
      <c r="F29" s="161"/>
      <c r="G29" s="74" t="str">
        <f t="shared" si="0"/>
        <v/>
      </c>
      <c r="H29" s="80"/>
    </row>
    <row r="30" spans="1:8" ht="19.5" customHeight="1" x14ac:dyDescent="0.2">
      <c r="A30" s="17">
        <f t="shared" si="1"/>
        <v>27</v>
      </c>
      <c r="B30" s="80"/>
      <c r="C30" s="80"/>
      <c r="D30" s="82"/>
      <c r="E30" s="80"/>
      <c r="F30" s="161"/>
      <c r="G30" s="74" t="str">
        <f t="shared" si="0"/>
        <v/>
      </c>
      <c r="H30" s="80"/>
    </row>
    <row r="31" spans="1:8" ht="19.5" customHeight="1" x14ac:dyDescent="0.2">
      <c r="A31" s="17">
        <f t="shared" si="1"/>
        <v>28</v>
      </c>
      <c r="B31" s="80"/>
      <c r="C31" s="80"/>
      <c r="D31" s="82"/>
      <c r="E31" s="80"/>
      <c r="F31" s="161"/>
      <c r="G31" s="74" t="str">
        <f t="shared" si="0"/>
        <v/>
      </c>
      <c r="H31" s="80"/>
    </row>
    <row r="32" spans="1:8" ht="19.5" customHeight="1" x14ac:dyDescent="0.2">
      <c r="A32" s="17">
        <f t="shared" si="1"/>
        <v>29</v>
      </c>
      <c r="B32" s="80"/>
      <c r="C32" s="80"/>
      <c r="D32" s="82"/>
      <c r="E32" s="80"/>
      <c r="F32" s="161"/>
      <c r="G32" s="74" t="str">
        <f t="shared" si="0"/>
        <v/>
      </c>
      <c r="H32" s="80"/>
    </row>
    <row r="33" spans="1:8" ht="19.5" customHeight="1" x14ac:dyDescent="0.2">
      <c r="A33" s="17">
        <f t="shared" si="1"/>
        <v>30</v>
      </c>
      <c r="B33" s="80"/>
      <c r="C33" s="80"/>
      <c r="D33" s="82"/>
      <c r="E33" s="80"/>
      <c r="F33" s="161"/>
      <c r="G33" s="74" t="str">
        <f t="shared" si="0"/>
        <v/>
      </c>
      <c r="H33" s="80"/>
    </row>
    <row r="34" spans="1:8" ht="19.5" customHeight="1" x14ac:dyDescent="0.2">
      <c r="A34" s="17">
        <f t="shared" si="1"/>
        <v>31</v>
      </c>
      <c r="B34" s="80"/>
      <c r="C34" s="80"/>
      <c r="D34" s="82"/>
      <c r="E34" s="80"/>
      <c r="F34" s="161"/>
      <c r="G34" s="74" t="str">
        <f t="shared" si="0"/>
        <v/>
      </c>
      <c r="H34" s="80"/>
    </row>
    <row r="35" spans="1:8" ht="19.5" customHeight="1" x14ac:dyDescent="0.2">
      <c r="A35" s="17">
        <f t="shared" si="1"/>
        <v>32</v>
      </c>
      <c r="B35" s="80"/>
      <c r="C35" s="80"/>
      <c r="D35" s="82"/>
      <c r="E35" s="80"/>
      <c r="F35" s="161"/>
      <c r="G35" s="74" t="str">
        <f t="shared" si="0"/>
        <v/>
      </c>
      <c r="H35" s="80"/>
    </row>
    <row r="36" spans="1:8" ht="19.5" customHeight="1" x14ac:dyDescent="0.2">
      <c r="A36" s="17">
        <f t="shared" si="1"/>
        <v>33</v>
      </c>
      <c r="B36" s="80"/>
      <c r="C36" s="80"/>
      <c r="D36" s="82"/>
      <c r="E36" s="80"/>
      <c r="F36" s="161"/>
      <c r="G36" s="74" t="str">
        <f t="shared" si="0"/>
        <v/>
      </c>
      <c r="H36" s="80"/>
    </row>
    <row r="37" spans="1:8" ht="19.5" customHeight="1" x14ac:dyDescent="0.2">
      <c r="A37" s="17">
        <f t="shared" si="1"/>
        <v>34</v>
      </c>
      <c r="B37" s="80"/>
      <c r="C37" s="80"/>
      <c r="D37" s="82"/>
      <c r="E37" s="80"/>
      <c r="F37" s="161"/>
      <c r="G37" s="74" t="str">
        <f t="shared" si="0"/>
        <v/>
      </c>
      <c r="H37" s="80"/>
    </row>
    <row r="38" spans="1:8" ht="19.5" customHeight="1" x14ac:dyDescent="0.2">
      <c r="A38" s="17">
        <f t="shared" si="1"/>
        <v>35</v>
      </c>
      <c r="B38" s="80"/>
      <c r="C38" s="80"/>
      <c r="D38" s="82"/>
      <c r="E38" s="80"/>
      <c r="F38" s="161"/>
      <c r="G38" s="74" t="str">
        <f t="shared" si="0"/>
        <v/>
      </c>
      <c r="H38" s="80"/>
    </row>
    <row r="39" spans="1:8" ht="19.5" customHeight="1" x14ac:dyDescent="0.2">
      <c r="A39" s="17">
        <f t="shared" si="1"/>
        <v>36</v>
      </c>
      <c r="B39" s="80"/>
      <c r="C39" s="80"/>
      <c r="D39" s="82"/>
      <c r="E39" s="80"/>
      <c r="F39" s="161"/>
      <c r="G39" s="74" t="str">
        <f t="shared" si="0"/>
        <v/>
      </c>
      <c r="H39" s="80"/>
    </row>
    <row r="40" spans="1:8" ht="19.5" customHeight="1" x14ac:dyDescent="0.2">
      <c r="A40" s="17">
        <f t="shared" si="1"/>
        <v>37</v>
      </c>
      <c r="B40" s="80"/>
      <c r="C40" s="80"/>
      <c r="D40" s="82"/>
      <c r="E40" s="80"/>
      <c r="F40" s="161"/>
      <c r="G40" s="74" t="str">
        <f t="shared" si="0"/>
        <v/>
      </c>
      <c r="H40" s="80"/>
    </row>
    <row r="41" spans="1:8" ht="19.5" customHeight="1" x14ac:dyDescent="0.2">
      <c r="A41" s="17">
        <f t="shared" si="1"/>
        <v>38</v>
      </c>
      <c r="B41" s="80"/>
      <c r="C41" s="80"/>
      <c r="D41" s="82"/>
      <c r="E41" s="80"/>
      <c r="F41" s="161"/>
      <c r="G41" s="74" t="str">
        <f t="shared" si="0"/>
        <v/>
      </c>
      <c r="H41" s="80"/>
    </row>
    <row r="42" spans="1:8" ht="19.5" customHeight="1" x14ac:dyDescent="0.2">
      <c r="A42" s="17">
        <f t="shared" si="1"/>
        <v>39</v>
      </c>
      <c r="B42" s="80"/>
      <c r="C42" s="80"/>
      <c r="D42" s="82"/>
      <c r="E42" s="80"/>
      <c r="F42" s="161"/>
      <c r="G42" s="74" t="str">
        <f t="shared" si="0"/>
        <v/>
      </c>
      <c r="H42" s="80"/>
    </row>
    <row r="43" spans="1:8" ht="19.5" customHeight="1" x14ac:dyDescent="0.2">
      <c r="A43" s="17">
        <f t="shared" si="1"/>
        <v>40</v>
      </c>
      <c r="B43" s="80"/>
      <c r="C43" s="80"/>
      <c r="D43" s="82"/>
      <c r="E43" s="80"/>
      <c r="F43" s="161"/>
      <c r="G43" s="74" t="str">
        <f t="shared" si="0"/>
        <v/>
      </c>
      <c r="H43" s="80"/>
    </row>
    <row r="44" spans="1:8" ht="19.5" customHeight="1" x14ac:dyDescent="0.2">
      <c r="A44" s="17">
        <f t="shared" ref="A44:A48" si="2">+A43+1</f>
        <v>41</v>
      </c>
      <c r="B44" s="80"/>
      <c r="C44" s="80"/>
      <c r="D44" s="82"/>
      <c r="E44" s="80"/>
      <c r="F44" s="161"/>
      <c r="G44" s="74" t="str">
        <f t="shared" si="0"/>
        <v/>
      </c>
      <c r="H44" s="80"/>
    </row>
    <row r="45" spans="1:8" ht="19.5" customHeight="1" x14ac:dyDescent="0.2">
      <c r="A45" s="17">
        <f t="shared" si="2"/>
        <v>42</v>
      </c>
      <c r="B45" s="80"/>
      <c r="C45" s="80"/>
      <c r="D45" s="82"/>
      <c r="E45" s="80"/>
      <c r="F45" s="161"/>
      <c r="G45" s="74" t="str">
        <f t="shared" si="0"/>
        <v/>
      </c>
      <c r="H45" s="80"/>
    </row>
    <row r="46" spans="1:8" ht="19.5" customHeight="1" x14ac:dyDescent="0.2">
      <c r="A46" s="17">
        <f t="shared" si="2"/>
        <v>43</v>
      </c>
      <c r="B46" s="80"/>
      <c r="C46" s="80"/>
      <c r="D46" s="82"/>
      <c r="E46" s="80"/>
      <c r="F46" s="161"/>
      <c r="G46" s="74" t="str">
        <f t="shared" si="0"/>
        <v/>
      </c>
      <c r="H46" s="80"/>
    </row>
    <row r="47" spans="1:8" ht="19.5" customHeight="1" x14ac:dyDescent="0.2">
      <c r="A47" s="17">
        <f t="shared" si="2"/>
        <v>44</v>
      </c>
      <c r="B47" s="80"/>
      <c r="C47" s="80"/>
      <c r="D47" s="82"/>
      <c r="E47" s="80"/>
      <c r="F47" s="161"/>
      <c r="G47" s="74" t="str">
        <f t="shared" si="0"/>
        <v/>
      </c>
      <c r="H47" s="80"/>
    </row>
    <row r="48" spans="1:8" ht="19.5" customHeight="1" x14ac:dyDescent="0.2">
      <c r="A48" s="17">
        <f t="shared" si="2"/>
        <v>45</v>
      </c>
      <c r="B48" s="80"/>
      <c r="C48" s="80"/>
      <c r="D48" s="82"/>
      <c r="E48" s="80"/>
      <c r="F48" s="161"/>
      <c r="G48" s="74" t="str">
        <f t="shared" si="0"/>
        <v/>
      </c>
      <c r="H48" s="80"/>
    </row>
    <row r="49" spans="1:13" ht="19.5" customHeight="1" x14ac:dyDescent="0.25">
      <c r="A49" s="54" t="s">
        <v>72</v>
      </c>
      <c r="B49" s="61"/>
      <c r="C49" s="62">
        <f>+COUNTA(C4:C48)</f>
        <v>0</v>
      </c>
      <c r="D49" s="61"/>
      <c r="E49" s="61"/>
      <c r="F49" s="61"/>
      <c r="G49" s="75">
        <f>SUM(G4:G48)</f>
        <v>0</v>
      </c>
      <c r="H49" s="61">
        <f>+COUNTIF($H$4:$H$48,"S")</f>
        <v>0</v>
      </c>
      <c r="I49" s="55"/>
      <c r="J49" s="55"/>
      <c r="K49" s="55"/>
    </row>
    <row r="50" spans="1:13" ht="19.5" customHeight="1" x14ac:dyDescent="0.2">
      <c r="A50" s="49"/>
      <c r="B50" s="59" t="s">
        <v>73</v>
      </c>
      <c r="C50" s="60">
        <f>+COUNTIF(E4:E48,"A")</f>
        <v>0</v>
      </c>
      <c r="D50" s="50"/>
      <c r="E50" s="50"/>
      <c r="F50" s="50"/>
      <c r="G50" s="50"/>
      <c r="H50" s="50"/>
    </row>
    <row r="51" spans="1:13" ht="9.75" customHeight="1" x14ac:dyDescent="0.2">
      <c r="A51" s="49"/>
      <c r="B51" s="58"/>
      <c r="C51" s="50"/>
      <c r="D51" s="50"/>
      <c r="E51" s="50"/>
      <c r="F51" s="50"/>
      <c r="G51" s="50"/>
      <c r="H51" s="50"/>
    </row>
    <row r="52" spans="1:13" ht="9.75" customHeight="1" x14ac:dyDescent="0.2">
      <c r="A52" s="49"/>
      <c r="B52" s="58"/>
      <c r="C52" s="50"/>
      <c r="D52" s="50"/>
      <c r="E52" s="50"/>
      <c r="F52" s="50"/>
      <c r="G52" s="50"/>
      <c r="H52" s="50"/>
    </row>
    <row r="53" spans="1:13" ht="9.75" customHeight="1" x14ac:dyDescent="0.2">
      <c r="A53" s="49"/>
      <c r="B53" s="58"/>
      <c r="C53" s="50"/>
      <c r="D53" s="50"/>
      <c r="E53" s="50"/>
      <c r="F53" s="50"/>
      <c r="G53" s="50"/>
      <c r="H53" s="50"/>
    </row>
    <row r="54" spans="1:13" ht="9.75" customHeight="1" x14ac:dyDescent="0.2">
      <c r="A54" s="49"/>
      <c r="B54" s="58"/>
      <c r="C54" s="50"/>
      <c r="D54" s="50"/>
      <c r="E54" s="50"/>
      <c r="F54" s="50"/>
      <c r="G54" s="50"/>
      <c r="H54" s="50"/>
    </row>
    <row r="55" spans="1:13" s="18" customFormat="1" x14ac:dyDescent="0.2">
      <c r="B55" s="154" t="s">
        <v>47</v>
      </c>
      <c r="C55" s="154"/>
      <c r="D55" s="154"/>
      <c r="E55" s="154"/>
      <c r="F55" s="154"/>
      <c r="G55" s="154"/>
      <c r="H55" s="154"/>
    </row>
    <row r="59" spans="1:13" ht="15" x14ac:dyDescent="0.2">
      <c r="B59" s="20" t="s">
        <v>87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 x14ac:dyDescent="0.2">
      <c r="B60" s="20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 x14ac:dyDescent="0.25">
      <c r="A61" s="52" t="s">
        <v>67</v>
      </c>
      <c r="B61" s="53">
        <v>260</v>
      </c>
      <c r="C61" s="1" t="s">
        <v>10</v>
      </c>
      <c r="E61" s="91" t="s">
        <v>98</v>
      </c>
      <c r="F61" s="92">
        <f>+B61</f>
        <v>260</v>
      </c>
      <c r="G61" s="93"/>
      <c r="H61" s="1"/>
      <c r="J61" s="1"/>
      <c r="L61" s="1"/>
      <c r="M61" s="1"/>
    </row>
    <row r="62" spans="1:13" ht="15" x14ac:dyDescent="0.25">
      <c r="A62" s="52" t="s">
        <v>68</v>
      </c>
      <c r="B62" s="53">
        <v>205</v>
      </c>
      <c r="C62" t="s">
        <v>80</v>
      </c>
      <c r="E62" s="91" t="s">
        <v>99</v>
      </c>
      <c r="F62" s="92">
        <f t="shared" ref="F62:F64" si="3">+B62</f>
        <v>205</v>
      </c>
      <c r="G62" s="93"/>
      <c r="H62" s="1"/>
      <c r="J62" s="1"/>
      <c r="L62" s="1"/>
      <c r="M62" s="1"/>
    </row>
    <row r="63" spans="1:13" ht="17.25" x14ac:dyDescent="0.25">
      <c r="A63" s="52" t="s">
        <v>69</v>
      </c>
      <c r="B63" s="53">
        <v>170</v>
      </c>
      <c r="C63" s="48" t="s">
        <v>14</v>
      </c>
      <c r="E63" s="91" t="s">
        <v>100</v>
      </c>
      <c r="F63" s="92">
        <f t="shared" si="3"/>
        <v>170</v>
      </c>
      <c r="G63" s="94"/>
      <c r="H63"/>
      <c r="J63" s="1"/>
      <c r="L63" s="1"/>
      <c r="M63" s="1"/>
    </row>
    <row r="64" spans="1:13" ht="17.25" x14ac:dyDescent="0.25">
      <c r="A64" s="52" t="s">
        <v>70</v>
      </c>
      <c r="B64" s="53">
        <v>120</v>
      </c>
      <c r="C64" t="s">
        <v>15</v>
      </c>
      <c r="E64" s="91" t="s">
        <v>101</v>
      </c>
      <c r="F64" s="92">
        <f t="shared" si="3"/>
        <v>120</v>
      </c>
      <c r="G64" s="95"/>
      <c r="H64"/>
      <c r="J64" s="1"/>
      <c r="L64" s="1"/>
      <c r="M64" s="1"/>
    </row>
    <row r="65" spans="1:13" ht="15" x14ac:dyDescent="0.25">
      <c r="A65" s="52" t="s">
        <v>71</v>
      </c>
      <c r="B65" s="53">
        <v>145</v>
      </c>
      <c r="C65" t="s">
        <v>11</v>
      </c>
      <c r="E65" s="90"/>
      <c r="F65"/>
      <c r="G65"/>
      <c r="H65"/>
      <c r="J65" s="1"/>
      <c r="L65" s="1"/>
      <c r="M65" s="1"/>
    </row>
    <row r="66" spans="1:13" ht="15.75" x14ac:dyDescent="0.25">
      <c r="B66" s="2"/>
      <c r="C66" s="51"/>
      <c r="D66"/>
      <c r="E66" s="3"/>
      <c r="F66"/>
      <c r="G66"/>
      <c r="H66"/>
      <c r="I66"/>
      <c r="J66"/>
      <c r="K66" s="1"/>
      <c r="L66" s="1"/>
      <c r="M66" s="1"/>
    </row>
    <row r="67" spans="1:13" ht="17.25" x14ac:dyDescent="0.2">
      <c r="B67" s="108" t="s">
        <v>81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</row>
    <row r="68" spans="1:13" ht="17.25" x14ac:dyDescent="0.2">
      <c r="B68" s="108" t="s">
        <v>12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</row>
    <row r="69" spans="1:13" ht="17.25" x14ac:dyDescent="0.2">
      <c r="B69" s="108" t="s">
        <v>13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</row>
    <row r="70" spans="1:13" ht="17.25" x14ac:dyDescent="0.2">
      <c r="B70" s="108" t="s">
        <v>82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</row>
    <row r="73" spans="1:13" ht="15" x14ac:dyDescent="0.25">
      <c r="B73" s="20" t="s">
        <v>50</v>
      </c>
      <c r="C73"/>
      <c r="D73"/>
    </row>
    <row r="74" spans="1:13" ht="15" x14ac:dyDescent="0.25">
      <c r="B74" s="20"/>
      <c r="C74"/>
      <c r="D74"/>
    </row>
    <row r="75" spans="1:13" ht="15" customHeight="1" x14ac:dyDescent="0.2">
      <c r="B75" s="155" t="s">
        <v>49</v>
      </c>
      <c r="C75" s="152" t="s">
        <v>48</v>
      </c>
    </row>
    <row r="76" spans="1:13" ht="15" customHeight="1" x14ac:dyDescent="0.2">
      <c r="B76" s="156"/>
      <c r="C76" s="152"/>
    </row>
    <row r="77" spans="1:13" ht="15" x14ac:dyDescent="0.2">
      <c r="B77" s="22">
        <v>10</v>
      </c>
      <c r="C77" s="21">
        <v>0.02</v>
      </c>
    </row>
    <row r="78" spans="1:13" ht="15" x14ac:dyDescent="0.2">
      <c r="B78" s="22">
        <f>+B77+1</f>
        <v>11</v>
      </c>
      <c r="C78" s="21">
        <f>+C77+1%</f>
        <v>0.03</v>
      </c>
    </row>
    <row r="79" spans="1:13" ht="15" x14ac:dyDescent="0.2">
      <c r="B79" s="22">
        <f t="shared" ref="B79:B95" si="4">+B78+1</f>
        <v>12</v>
      </c>
      <c r="C79" s="21">
        <f t="shared" ref="C79:C95" si="5">+C78+1%</f>
        <v>0.04</v>
      </c>
    </row>
    <row r="80" spans="1:13" ht="15" x14ac:dyDescent="0.2">
      <c r="B80" s="22">
        <f t="shared" si="4"/>
        <v>13</v>
      </c>
      <c r="C80" s="21">
        <f t="shared" si="5"/>
        <v>0.05</v>
      </c>
    </row>
    <row r="81" spans="2:3" ht="15" x14ac:dyDescent="0.2">
      <c r="B81" s="22">
        <f t="shared" si="4"/>
        <v>14</v>
      </c>
      <c r="C81" s="21">
        <f t="shared" si="5"/>
        <v>6.0000000000000005E-2</v>
      </c>
    </row>
    <row r="82" spans="2:3" ht="15" x14ac:dyDescent="0.2">
      <c r="B82" s="22">
        <f t="shared" si="4"/>
        <v>15</v>
      </c>
      <c r="C82" s="21">
        <f t="shared" si="5"/>
        <v>7.0000000000000007E-2</v>
      </c>
    </row>
    <row r="83" spans="2:3" ht="15" x14ac:dyDescent="0.2">
      <c r="B83" s="22">
        <f t="shared" si="4"/>
        <v>16</v>
      </c>
      <c r="C83" s="21">
        <f t="shared" si="5"/>
        <v>0.08</v>
      </c>
    </row>
    <row r="84" spans="2:3" ht="15" x14ac:dyDescent="0.2">
      <c r="B84" s="22">
        <f t="shared" si="4"/>
        <v>17</v>
      </c>
      <c r="C84" s="21">
        <f t="shared" si="5"/>
        <v>0.09</v>
      </c>
    </row>
    <row r="85" spans="2:3" ht="15" x14ac:dyDescent="0.2">
      <c r="B85" s="22">
        <f t="shared" si="4"/>
        <v>18</v>
      </c>
      <c r="C85" s="21">
        <f t="shared" si="5"/>
        <v>9.9999999999999992E-2</v>
      </c>
    </row>
    <row r="86" spans="2:3" ht="15" x14ac:dyDescent="0.2">
      <c r="B86" s="22">
        <f t="shared" si="4"/>
        <v>19</v>
      </c>
      <c r="C86" s="21">
        <f t="shared" si="5"/>
        <v>0.10999999999999999</v>
      </c>
    </row>
    <row r="87" spans="2:3" ht="15" x14ac:dyDescent="0.2">
      <c r="B87" s="22">
        <f t="shared" si="4"/>
        <v>20</v>
      </c>
      <c r="C87" s="21">
        <f t="shared" si="5"/>
        <v>0.11999999999999998</v>
      </c>
    </row>
    <row r="88" spans="2:3" ht="15" x14ac:dyDescent="0.2">
      <c r="B88" s="22">
        <f t="shared" si="4"/>
        <v>21</v>
      </c>
      <c r="C88" s="21">
        <f t="shared" si="5"/>
        <v>0.12999999999999998</v>
      </c>
    </row>
    <row r="89" spans="2:3" ht="15" x14ac:dyDescent="0.2">
      <c r="B89" s="22">
        <f t="shared" si="4"/>
        <v>22</v>
      </c>
      <c r="C89" s="21">
        <f t="shared" si="5"/>
        <v>0.13999999999999999</v>
      </c>
    </row>
    <row r="90" spans="2:3" ht="15" x14ac:dyDescent="0.2">
      <c r="B90" s="22">
        <f t="shared" si="4"/>
        <v>23</v>
      </c>
      <c r="C90" s="21">
        <f t="shared" si="5"/>
        <v>0.15</v>
      </c>
    </row>
    <row r="91" spans="2:3" ht="15" x14ac:dyDescent="0.2">
      <c r="B91" s="22">
        <f t="shared" si="4"/>
        <v>24</v>
      </c>
      <c r="C91" s="21">
        <f t="shared" si="5"/>
        <v>0.16</v>
      </c>
    </row>
    <row r="92" spans="2:3" ht="15" x14ac:dyDescent="0.2">
      <c r="B92" s="22">
        <f t="shared" si="4"/>
        <v>25</v>
      </c>
      <c r="C92" s="21">
        <f t="shared" si="5"/>
        <v>0.17</v>
      </c>
    </row>
    <row r="93" spans="2:3" ht="15" x14ac:dyDescent="0.2">
      <c r="B93" s="22">
        <f t="shared" si="4"/>
        <v>26</v>
      </c>
      <c r="C93" s="21">
        <f t="shared" si="5"/>
        <v>0.18000000000000002</v>
      </c>
    </row>
    <row r="94" spans="2:3" ht="15" x14ac:dyDescent="0.2">
      <c r="B94" s="22">
        <f>+B93+1</f>
        <v>27</v>
      </c>
      <c r="C94" s="21">
        <f>+C93+1%</f>
        <v>0.19000000000000003</v>
      </c>
    </row>
    <row r="95" spans="2:3" ht="15" x14ac:dyDescent="0.2">
      <c r="B95" s="22">
        <f t="shared" si="4"/>
        <v>28</v>
      </c>
      <c r="C95" s="21">
        <f t="shared" si="5"/>
        <v>0.20000000000000004</v>
      </c>
    </row>
  </sheetData>
  <sheetProtection algorithmName="SHA-512" hashValue="9Ro4hLu1Hv9W7LihAG2tlsNhV8WsA2fyjngt+TqtUWrhOVzg2PvX1K0bINW5y/fklIGzYZZNDBBfo+wucl9PFA==" saltValue="yW8eEcXDuoM7+7XEW+mVog==" spinCount="100000" sheet="1" objects="1" scenarios="1"/>
  <protectedRanges>
    <protectedRange sqref="H4:H48 B4:F48" name="Intervallo1"/>
  </protectedRanges>
  <mergeCells count="8">
    <mergeCell ref="B69:M69"/>
    <mergeCell ref="B70:M70"/>
    <mergeCell ref="C75:C76"/>
    <mergeCell ref="A1:H1"/>
    <mergeCell ref="B55:H55"/>
    <mergeCell ref="B67:M67"/>
    <mergeCell ref="B68:M68"/>
    <mergeCell ref="B75:B76"/>
  </mergeCells>
  <conditionalFormatting sqref="F24:F48 F4:F7">
    <cfRule type="expression" dxfId="14" priority="16">
      <formula>E4="A"</formula>
    </cfRule>
  </conditionalFormatting>
  <conditionalFormatting sqref="F8">
    <cfRule type="expression" dxfId="13" priority="15">
      <formula>E8="A"</formula>
    </cfRule>
  </conditionalFormatting>
  <conditionalFormatting sqref="F10">
    <cfRule type="expression" dxfId="12" priority="13">
      <formula>E10="A"</formula>
    </cfRule>
  </conditionalFormatting>
  <conditionalFormatting sqref="F12">
    <cfRule type="expression" dxfId="11" priority="12">
      <formula>E12="A"</formula>
    </cfRule>
  </conditionalFormatting>
  <conditionalFormatting sqref="F14">
    <cfRule type="expression" dxfId="10" priority="11">
      <formula>E14="A"</formula>
    </cfRule>
  </conditionalFormatting>
  <conditionalFormatting sqref="F16">
    <cfRule type="expression" dxfId="9" priority="10">
      <formula>E16="A"</formula>
    </cfRule>
  </conditionalFormatting>
  <conditionalFormatting sqref="F18">
    <cfRule type="expression" dxfId="8" priority="9">
      <formula>E18="A"</formula>
    </cfRule>
  </conditionalFormatting>
  <conditionalFormatting sqref="F20:F21">
    <cfRule type="expression" dxfId="7" priority="8">
      <formula>E20="A"</formula>
    </cfRule>
  </conditionalFormatting>
  <conditionalFormatting sqref="F22:F23">
    <cfRule type="expression" dxfId="6" priority="7">
      <formula>E22="A"</formula>
    </cfRule>
  </conditionalFormatting>
  <conditionalFormatting sqref="F9">
    <cfRule type="expression" dxfId="5" priority="6">
      <formula>E9="A"</formula>
    </cfRule>
  </conditionalFormatting>
  <conditionalFormatting sqref="F11">
    <cfRule type="expression" dxfId="4" priority="5">
      <formula>E11="A"</formula>
    </cfRule>
  </conditionalFormatting>
  <conditionalFormatting sqref="F13">
    <cfRule type="expression" dxfId="3" priority="4">
      <formula>E13="A"</formula>
    </cfRule>
  </conditionalFormatting>
  <conditionalFormatting sqref="F15">
    <cfRule type="expression" dxfId="2" priority="3">
      <formula>E15="A"</formula>
    </cfRule>
  </conditionalFormatting>
  <conditionalFormatting sqref="F17">
    <cfRule type="expression" dxfId="1" priority="2">
      <formula>E17="A"</formula>
    </cfRule>
  </conditionalFormatting>
  <conditionalFormatting sqref="F19">
    <cfRule type="expression" dxfId="0" priority="1">
      <formula>E19="A"</formula>
    </cfRule>
  </conditionalFormatting>
  <dataValidations count="3">
    <dataValidation type="list" allowBlank="1" showInputMessage="1" showErrorMessage="1" sqref="E4:E48">
      <formula1>"P, A"</formula1>
    </dataValidation>
    <dataValidation type="list" allowBlank="1" showInputMessage="1" showErrorMessage="1" sqref="H4:H48">
      <formula1>"S, N"</formula1>
    </dataValidation>
    <dataValidation type="list" allowBlank="1" showInputMessage="1" showErrorMessage="1" sqref="F4:F48">
      <formula1>$E$61:$E$64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evenFooter xml:space="preserve">&amp;C&amp;"arial,Regular"&amp;8&amp;K990000Internal&amp;8&amp;K000000
</evenFooter>
    <firstFooter xml:space="preserve">&amp;C&amp;"arial,Regular"&amp;8&amp;K990000Internal&amp;8&amp;K000000
</firstFooter>
  </headerFooter>
  <colBreaks count="1" manualBreakCount="1">
    <brk id="8" max="5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theme="9" tint="-0.249977111117893"/>
  </sheetPr>
  <dimension ref="B2:U97"/>
  <sheetViews>
    <sheetView showGridLines="0" zoomScale="85" zoomScaleNormal="85" zoomScaleSheetLayoutView="40" workbookViewId="0"/>
  </sheetViews>
  <sheetFormatPr defaultRowHeight="18" customHeight="1" x14ac:dyDescent="0.25"/>
  <cols>
    <col min="1" max="1" width="9.140625" style="1"/>
    <col min="2" max="2" width="14.85546875" style="1" customWidth="1"/>
    <col min="3" max="3" width="3.7109375" style="1" customWidth="1"/>
    <col min="4" max="4" width="10.28515625" style="1" customWidth="1"/>
    <col min="5" max="5" width="2.28515625" style="1" customWidth="1"/>
    <col min="6" max="6" width="11.28515625" style="1" customWidth="1"/>
    <col min="7" max="11" width="11.140625" style="1" customWidth="1"/>
    <col min="12" max="13" width="11.28515625" style="1" customWidth="1"/>
    <col min="14" max="14" width="12" style="1" customWidth="1"/>
    <col min="15" max="16384" width="9.140625" style="1"/>
  </cols>
  <sheetData>
    <row r="2" spans="2:14" ht="18" customHeight="1" x14ac:dyDescent="0.25">
      <c r="J2" s="46" t="s">
        <v>65</v>
      </c>
    </row>
    <row r="3" spans="2:14" ht="24" customHeight="1" x14ac:dyDescent="0.25">
      <c r="J3" s="47" t="s">
        <v>66</v>
      </c>
    </row>
    <row r="5" spans="2:14" ht="18" customHeight="1" x14ac:dyDescent="0.25">
      <c r="B5" s="147" t="s">
        <v>91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2:14" ht="18" customHeight="1" x14ac:dyDescent="0.25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2:14" ht="17.25" customHeight="1" x14ac:dyDescent="0.2">
      <c r="B7" s="79" t="s">
        <v>94</v>
      </c>
    </row>
    <row r="8" spans="2:14" ht="9" customHeight="1" x14ac:dyDescent="0.2">
      <c r="B8" s="79"/>
    </row>
    <row r="9" spans="2:14" ht="18" customHeight="1" x14ac:dyDescent="0.25">
      <c r="B9" s="105" t="s">
        <v>22</v>
      </c>
      <c r="C9" s="106"/>
      <c r="D9" s="107"/>
    </row>
    <row r="10" spans="2:14" ht="18" customHeight="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8" customHeight="1" thickBot="1" x14ac:dyDescent="0.3">
      <c r="B11" s="157" t="s">
        <v>23</v>
      </c>
      <c r="C11" s="157"/>
      <c r="D11" s="157"/>
      <c r="E11" s="157"/>
      <c r="F11" s="157"/>
      <c r="G11" s="158"/>
      <c r="H11" s="114"/>
      <c r="I11" s="115"/>
      <c r="J11" s="115"/>
      <c r="K11" s="115"/>
      <c r="L11" s="115"/>
      <c r="M11" s="115"/>
      <c r="N11" s="115"/>
    </row>
    <row r="12" spans="2:14" ht="18" customHeight="1" thickBot="1" x14ac:dyDescent="0.3">
      <c r="B12" s="27" t="s">
        <v>2</v>
      </c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2:14" ht="18" customHeight="1" thickBot="1" x14ac:dyDescent="0.3">
      <c r="B13" s="25" t="s">
        <v>3</v>
      </c>
      <c r="C13" s="111"/>
      <c r="D13" s="112"/>
      <c r="E13" s="113"/>
      <c r="F13" s="26" t="s">
        <v>4</v>
      </c>
      <c r="G13" s="111"/>
      <c r="H13" s="112"/>
      <c r="I13" s="112"/>
      <c r="J13" s="113"/>
      <c r="K13" s="28" t="s">
        <v>8</v>
      </c>
      <c r="L13" s="111"/>
      <c r="M13" s="112"/>
      <c r="N13" s="112"/>
    </row>
    <row r="14" spans="2:14" ht="18" customHeight="1" thickBot="1" x14ac:dyDescent="0.3">
      <c r="B14" s="27" t="s">
        <v>6</v>
      </c>
      <c r="C14" s="120"/>
      <c r="D14" s="121"/>
      <c r="E14" s="122"/>
      <c r="F14" s="28" t="s">
        <v>5</v>
      </c>
      <c r="G14" s="111"/>
      <c r="H14" s="113"/>
      <c r="I14" s="30" t="s">
        <v>7</v>
      </c>
      <c r="J14" s="151"/>
      <c r="K14" s="160"/>
      <c r="L14" s="160"/>
      <c r="M14" s="160"/>
      <c r="N14" s="160"/>
    </row>
    <row r="16" spans="2:14" ht="6.75" customHeight="1" x14ac:dyDescent="0.25"/>
    <row r="17" spans="2:14" ht="18" customHeight="1" x14ac:dyDescent="0.25">
      <c r="B17" s="105" t="s">
        <v>17</v>
      </c>
      <c r="C17" s="106"/>
      <c r="D17" s="107"/>
      <c r="E17" s="45"/>
      <c r="F17" s="4"/>
    </row>
    <row r="18" spans="2:14" ht="6.75" customHeight="1" x14ac:dyDescent="0.25"/>
    <row r="19" spans="2:14" ht="18" customHeight="1" x14ac:dyDescent="0.2">
      <c r="B19" s="79" t="s">
        <v>96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</row>
    <row r="21" spans="2:14" ht="18" customHeight="1" thickBot="1" x14ac:dyDescent="0.3">
      <c r="B21" s="6" t="s">
        <v>24</v>
      </c>
      <c r="C21" s="48" t="s">
        <v>31</v>
      </c>
      <c r="D21"/>
      <c r="E21"/>
      <c r="F21"/>
      <c r="H21" s="56">
        <f>+'1-Elenco partecipanti'!C49-'1-Elenco partecipanti'!C50</f>
        <v>0</v>
      </c>
      <c r="I21"/>
    </row>
    <row r="22" spans="2:14" ht="18" customHeight="1" thickTop="1" thickBot="1" x14ac:dyDescent="0.3">
      <c r="B22" s="6" t="s">
        <v>25</v>
      </c>
      <c r="C22" s="48" t="s">
        <v>27</v>
      </c>
      <c r="D22"/>
      <c r="E22"/>
      <c r="F22"/>
      <c r="H22" s="57">
        <f>+'1-Elenco partecipanti'!G49</f>
        <v>0</v>
      </c>
      <c r="I22"/>
    </row>
    <row r="23" spans="2:14" ht="18" customHeight="1" thickTop="1" thickBot="1" x14ac:dyDescent="0.3">
      <c r="B23" s="6" t="s">
        <v>26</v>
      </c>
      <c r="C23" s="48"/>
      <c r="D23"/>
      <c r="E23"/>
      <c r="F23" s="48" t="s">
        <v>28</v>
      </c>
      <c r="H23" s="63">
        <f>+IF(H21&lt;10,0%,IF(H21&gt;='1-Elenco partecipanti'!$B$95,'1-Elenco partecipanti'!$C$95,VLOOKUP(H21,'1-Elenco partecipanti'!$B$77:$C$95,2,0)))</f>
        <v>0</v>
      </c>
      <c r="I23"/>
    </row>
    <row r="24" spans="2:14" ht="18" customHeight="1" thickTop="1" thickBot="1" x14ac:dyDescent="0.3">
      <c r="B24" s="6" t="s">
        <v>30</v>
      </c>
      <c r="C24" s="48"/>
      <c r="D24"/>
      <c r="E24"/>
      <c r="F24" s="48" t="s">
        <v>29</v>
      </c>
      <c r="H24" s="64">
        <f>+H23*H22</f>
        <v>0</v>
      </c>
      <c r="I24"/>
    </row>
    <row r="25" spans="2:14" ht="18" customHeight="1" thickTop="1" x14ac:dyDescent="0.25">
      <c r="B25" s="8" t="s">
        <v>32</v>
      </c>
      <c r="C25" s="9" t="s">
        <v>88</v>
      </c>
      <c r="D25" s="3"/>
      <c r="E25" s="3"/>
      <c r="F25" s="3"/>
      <c r="H25" s="65">
        <f>+H22-H24</f>
        <v>0</v>
      </c>
      <c r="I25"/>
    </row>
    <row r="26" spans="2:14" ht="18" customHeight="1" x14ac:dyDescent="0.25">
      <c r="B26" s="7"/>
      <c r="C26" s="48"/>
      <c r="D26"/>
      <c r="E26"/>
      <c r="F26"/>
      <c r="G26"/>
      <c r="H26"/>
      <c r="I26"/>
    </row>
    <row r="27" spans="2:14" ht="18" customHeight="1" x14ac:dyDescent="0.25">
      <c r="B27" s="10" t="s">
        <v>24</v>
      </c>
      <c r="C27" s="11" t="s">
        <v>74</v>
      </c>
      <c r="D27" s="12"/>
      <c r="E27" s="12"/>
      <c r="F27" s="12"/>
      <c r="G27" s="12"/>
      <c r="H27" s="12"/>
      <c r="I27" s="12"/>
    </row>
    <row r="28" spans="2:14" ht="18" customHeight="1" x14ac:dyDescent="0.25">
      <c r="B28" s="10" t="s">
        <v>25</v>
      </c>
      <c r="C28" s="11" t="s">
        <v>33</v>
      </c>
      <c r="D28" s="12"/>
      <c r="E28" s="12"/>
      <c r="F28" s="12"/>
      <c r="G28" s="12"/>
      <c r="H28" s="12"/>
      <c r="I28" s="12"/>
    </row>
    <row r="29" spans="2:14" ht="18" customHeight="1" x14ac:dyDescent="0.25">
      <c r="B29" s="13" t="s">
        <v>26</v>
      </c>
      <c r="C29" s="159" t="s">
        <v>36</v>
      </c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  <row r="30" spans="2:14" ht="18" customHeight="1" x14ac:dyDescent="0.25">
      <c r="B30" s="10" t="s">
        <v>30</v>
      </c>
      <c r="C30" s="11" t="s">
        <v>34</v>
      </c>
      <c r="D30" s="12"/>
      <c r="E30" s="12"/>
      <c r="F30" s="12"/>
      <c r="G30" s="12"/>
      <c r="H30" s="12"/>
      <c r="I30" s="12"/>
    </row>
    <row r="31" spans="2:14" ht="18" customHeight="1" x14ac:dyDescent="0.25">
      <c r="B31" s="10" t="s">
        <v>32</v>
      </c>
      <c r="C31" s="11" t="s">
        <v>35</v>
      </c>
      <c r="D31" s="12"/>
      <c r="E31" s="12"/>
      <c r="F31" s="12"/>
      <c r="G31" s="12"/>
      <c r="H31" s="12"/>
      <c r="I31" s="12"/>
    </row>
    <row r="33" spans="2:21" ht="18" customHeight="1" x14ac:dyDescent="0.25">
      <c r="B33" s="101" t="s">
        <v>54</v>
      </c>
      <c r="C33" s="101"/>
      <c r="D33" s="101"/>
      <c r="E33" s="38"/>
      <c r="F33" s="37">
        <f>+H25</f>
        <v>0</v>
      </c>
      <c r="G33" s="110" t="s">
        <v>93</v>
      </c>
      <c r="H33" s="110"/>
      <c r="I33" s="110"/>
      <c r="J33" s="110"/>
      <c r="K33" s="110"/>
      <c r="L33" s="110"/>
      <c r="M33" s="110"/>
      <c r="N33" s="110"/>
    </row>
    <row r="34" spans="2:21" ht="18" customHeight="1" x14ac:dyDescent="0.25">
      <c r="B34" s="101" t="s">
        <v>63</v>
      </c>
      <c r="C34" s="101"/>
      <c r="D34" s="101"/>
      <c r="E34" s="101"/>
      <c r="F34" s="101"/>
      <c r="G34" s="101"/>
      <c r="H34" s="101"/>
      <c r="I34" s="109"/>
      <c r="J34" s="109"/>
      <c r="K34" s="109"/>
      <c r="L34" s="109"/>
      <c r="M34" s="109"/>
      <c r="N34" s="109"/>
    </row>
    <row r="35" spans="2:21" ht="18" customHeight="1" x14ac:dyDescent="0.25">
      <c r="B35" s="104" t="s">
        <v>75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  <row r="36" spans="2:21" ht="18" customHeight="1" x14ac:dyDescent="0.25">
      <c r="B36" s="130" t="s">
        <v>76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8" spans="2:21" ht="4.5" customHeight="1" x14ac:dyDescent="0.25"/>
    <row r="39" spans="2:21" ht="18" customHeight="1" x14ac:dyDescent="0.25">
      <c r="B39" s="105" t="s">
        <v>78</v>
      </c>
      <c r="C39" s="106"/>
      <c r="D39" s="107"/>
    </row>
    <row r="40" spans="2:21" ht="9" customHeight="1" x14ac:dyDescent="0.25"/>
    <row r="41" spans="2:21" ht="34.5" customHeight="1" x14ac:dyDescent="0.25">
      <c r="B41" s="133" t="s">
        <v>90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</row>
    <row r="42" spans="2:21" ht="9" customHeight="1" thickBot="1" x14ac:dyDescent="0.3"/>
    <row r="43" spans="2:21" ht="18" customHeight="1" thickBot="1" x14ac:dyDescent="0.3">
      <c r="B43" s="25" t="s">
        <v>18</v>
      </c>
      <c r="C43" s="25"/>
      <c r="D43" s="25"/>
      <c r="E43" s="132"/>
      <c r="F43" s="132"/>
      <c r="G43" s="132"/>
      <c r="H43" s="132"/>
      <c r="I43" s="132"/>
      <c r="J43" s="132"/>
      <c r="K43" s="132"/>
      <c r="L43" s="132"/>
      <c r="M43" s="132"/>
      <c r="N43" s="132"/>
    </row>
    <row r="44" spans="2:21" s="67" customFormat="1" ht="12" customHeight="1" thickBot="1" x14ac:dyDescent="0.3">
      <c r="B44" s="66"/>
      <c r="C44" s="66"/>
      <c r="E44" s="131" t="s">
        <v>37</v>
      </c>
      <c r="F44" s="131"/>
      <c r="G44" s="131"/>
      <c r="H44" s="131"/>
      <c r="I44" s="131"/>
      <c r="J44" s="131"/>
      <c r="K44" s="131"/>
      <c r="L44" s="131"/>
      <c r="M44" s="131"/>
      <c r="N44" s="131"/>
      <c r="O44" s="66"/>
      <c r="P44" s="66"/>
      <c r="Q44" s="66"/>
      <c r="R44" s="66"/>
      <c r="S44" s="66"/>
      <c r="T44" s="66"/>
      <c r="U44" s="66"/>
    </row>
    <row r="45" spans="2:21" ht="18" customHeight="1" thickTop="1" thickBot="1" x14ac:dyDescent="0.3">
      <c r="B45" s="68" t="s">
        <v>19</v>
      </c>
      <c r="C45" s="68"/>
      <c r="D45" s="68"/>
      <c r="E45" s="142"/>
      <c r="F45" s="143"/>
      <c r="G45" s="143"/>
      <c r="H45" s="143"/>
      <c r="I45" s="143"/>
      <c r="J45" s="143"/>
      <c r="K45" s="143"/>
      <c r="L45" s="143"/>
      <c r="M45" s="143"/>
      <c r="N45" s="144"/>
    </row>
    <row r="46" spans="2:21" ht="18" customHeight="1" thickTop="1" thickBot="1" x14ac:dyDescent="0.3">
      <c r="B46" s="68" t="s">
        <v>3</v>
      </c>
      <c r="C46" s="138"/>
      <c r="D46" s="138"/>
      <c r="E46" s="138"/>
      <c r="F46" s="68" t="s">
        <v>4</v>
      </c>
      <c r="G46" s="139"/>
      <c r="H46" s="140"/>
      <c r="I46" s="140"/>
      <c r="J46" s="140"/>
      <c r="K46" s="141"/>
      <c r="L46" s="68" t="s">
        <v>8</v>
      </c>
      <c r="M46" s="135"/>
      <c r="N46" s="137"/>
    </row>
    <row r="47" spans="2:21" ht="18" customHeight="1" thickTop="1" thickBot="1" x14ac:dyDescent="0.3">
      <c r="B47" s="68" t="s">
        <v>20</v>
      </c>
      <c r="C47" s="96"/>
      <c r="D47" s="96"/>
      <c r="E47" s="96"/>
      <c r="F47" s="96"/>
      <c r="G47" s="96"/>
      <c r="H47" s="68" t="s">
        <v>21</v>
      </c>
      <c r="I47" s="68"/>
      <c r="J47" s="96"/>
      <c r="K47" s="96"/>
      <c r="L47" s="96"/>
      <c r="M47" s="96"/>
      <c r="N47" s="96"/>
    </row>
    <row r="48" spans="2:21" ht="18" customHeight="1" thickTop="1" thickBot="1" x14ac:dyDescent="0.3">
      <c r="B48" s="97" t="s">
        <v>77</v>
      </c>
      <c r="C48" s="97"/>
      <c r="D48" s="97"/>
      <c r="E48" s="97"/>
      <c r="F48" s="97"/>
      <c r="G48" s="97"/>
      <c r="H48" s="97"/>
      <c r="I48" s="96"/>
      <c r="J48" s="96"/>
      <c r="K48" s="96"/>
      <c r="L48" s="96"/>
      <c r="M48" s="96"/>
      <c r="N48" s="96"/>
    </row>
    <row r="49" spans="2:15" ht="18" customHeight="1" thickTop="1" x14ac:dyDescent="0.25">
      <c r="B49" s="70"/>
      <c r="C49" s="70"/>
      <c r="D49" s="70"/>
      <c r="E49" s="70"/>
      <c r="F49" s="70"/>
      <c r="G49" s="70"/>
      <c r="H49" s="70"/>
      <c r="I49" s="71"/>
      <c r="J49" s="71"/>
      <c r="K49" s="71"/>
      <c r="L49" s="71"/>
      <c r="M49" s="71"/>
      <c r="N49" s="71"/>
    </row>
    <row r="50" spans="2:15" ht="18" customHeight="1" x14ac:dyDescent="0.25">
      <c r="B50" s="24" t="s">
        <v>86</v>
      </c>
      <c r="C50" s="23"/>
      <c r="D50" s="23"/>
      <c r="E50" s="23"/>
      <c r="F50" s="23"/>
      <c r="G50" s="23"/>
      <c r="H50" s="83"/>
      <c r="I50" s="23"/>
      <c r="M50" s="71"/>
      <c r="N50" s="71"/>
    </row>
    <row r="52" spans="2:15" ht="9.75" customHeight="1" x14ac:dyDescent="0.25"/>
    <row r="53" spans="2:15" ht="12.75" customHeight="1" x14ac:dyDescent="0.25">
      <c r="B53" s="134" t="str">
        <f>+IF(AND(H11&lt;&gt;0,C12&lt;&gt;0,C13&lt;&gt;0,G13&lt;&gt;0,L13&lt;&gt;0,C14&lt;&gt;0,J14&lt;&gt;0,F33&lt;&gt;0,I34&lt;&gt;0,E43&lt;&gt;0,E45&lt;&gt;0,C46&lt;&gt;0,G46&lt;&gt;0,M46&lt;&gt;0,C47&lt;&gt;0,J47&lt;&gt;0,I48&lt;&gt;0,H50&lt;&gt;0),"BENE!! Ora puoi stampare la scheda di iscrizione, firmarla e inviarla via mail assieme alla copia del bonifico e il presente file excel","Sei sicuro di aver compilato tutti i campi?")</f>
        <v>Sei sicuro di aver compilato tutti i campi?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</row>
    <row r="54" spans="2:15" ht="12.75" customHeight="1" x14ac:dyDescent="0.25"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</row>
    <row r="55" spans="2:15" ht="12.75" customHeight="1" x14ac:dyDescent="0.25"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</row>
    <row r="56" spans="2:15" ht="6" customHeight="1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39"/>
    </row>
    <row r="57" spans="2:15" ht="18" customHeight="1" x14ac:dyDescent="0.25">
      <c r="B57" s="101" t="s">
        <v>84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2:15" ht="18" customHeight="1" x14ac:dyDescent="0.2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</row>
    <row r="59" spans="2:15" ht="3" customHeight="1" x14ac:dyDescent="0.2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2:15" ht="18" customHeight="1" x14ac:dyDescent="0.25">
      <c r="B60" s="101" t="s">
        <v>58</v>
      </c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</row>
    <row r="61" spans="2:15" ht="18" customHeight="1" x14ac:dyDescent="0.2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</row>
    <row r="62" spans="2:15" ht="18" customHeight="1" x14ac:dyDescent="0.25">
      <c r="B62" s="127" t="s">
        <v>59</v>
      </c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</row>
    <row r="63" spans="2:15" ht="18" customHeight="1" x14ac:dyDescent="0.25">
      <c r="B63" s="128" t="s">
        <v>60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</row>
    <row r="64" spans="2:15" ht="18" customHeight="1" x14ac:dyDescent="0.25">
      <c r="B64" s="102" t="s">
        <v>85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6" spans="2:15" ht="4.5" customHeight="1" x14ac:dyDescent="0.25">
      <c r="F66" s="42"/>
      <c r="G66" s="42"/>
      <c r="H66" s="42"/>
      <c r="I66" s="42"/>
      <c r="J66" s="41"/>
      <c r="K66" s="23"/>
      <c r="L66" s="23"/>
      <c r="M66" s="23"/>
      <c r="N66" s="23"/>
      <c r="O66" s="23"/>
    </row>
    <row r="67" spans="2:15" ht="18" customHeight="1" x14ac:dyDescent="0.25">
      <c r="B67" s="103" t="s">
        <v>61</v>
      </c>
      <c r="C67" s="103"/>
      <c r="D67" s="103"/>
      <c r="E67" s="103"/>
      <c r="F67" s="42"/>
      <c r="G67" s="42"/>
      <c r="H67" s="42"/>
      <c r="I67" s="42"/>
      <c r="J67" s="42"/>
      <c r="K67" s="103" t="s">
        <v>62</v>
      </c>
      <c r="L67" s="103"/>
      <c r="M67" s="103"/>
      <c r="N67" s="103"/>
      <c r="O67" s="23"/>
    </row>
    <row r="68" spans="2:15" ht="18.75" customHeight="1" x14ac:dyDescent="0.25">
      <c r="I68" s="42"/>
      <c r="J68" s="42"/>
      <c r="L68" s="42"/>
      <c r="M68" s="42"/>
      <c r="N68" s="23"/>
      <c r="O68" s="23"/>
    </row>
    <row r="69" spans="2:15" ht="22.5" customHeight="1" x14ac:dyDescent="0.25">
      <c r="B69" s="126"/>
      <c r="C69" s="126"/>
      <c r="D69" s="126"/>
      <c r="E69" s="126"/>
      <c r="F69"/>
      <c r="G69"/>
      <c r="H69"/>
      <c r="I69"/>
      <c r="J69"/>
      <c r="K69" s="43"/>
      <c r="L69" s="43"/>
      <c r="M69" s="44"/>
      <c r="N69" s="44"/>
    </row>
    <row r="70" spans="2:15" ht="18" customHeight="1" x14ac:dyDescent="0.25">
      <c r="B70" s="40"/>
      <c r="C70"/>
      <c r="D70"/>
      <c r="E70"/>
      <c r="F70"/>
      <c r="G70"/>
      <c r="H70"/>
      <c r="I70"/>
      <c r="J70"/>
    </row>
    <row r="71" spans="2:15" ht="4.5" customHeight="1" x14ac:dyDescent="0.25">
      <c r="B71" s="40"/>
      <c r="C71"/>
      <c r="D71"/>
      <c r="E71"/>
      <c r="F71"/>
      <c r="G71"/>
      <c r="H71"/>
      <c r="I71"/>
      <c r="J71"/>
    </row>
    <row r="72" spans="2:15" ht="18" customHeight="1" x14ac:dyDescent="0.25">
      <c r="B72" s="40"/>
      <c r="C72"/>
      <c r="D72"/>
      <c r="E72"/>
      <c r="F72"/>
      <c r="G72"/>
      <c r="H72"/>
      <c r="I72"/>
      <c r="J72"/>
    </row>
    <row r="73" spans="2:15" ht="3.75" customHeight="1" x14ac:dyDescent="0.25">
      <c r="B73" s="40"/>
      <c r="C73"/>
      <c r="D73"/>
      <c r="E73"/>
      <c r="F73"/>
      <c r="G73"/>
      <c r="H73"/>
      <c r="I73"/>
      <c r="J73"/>
    </row>
    <row r="74" spans="2:15" ht="18" customHeight="1" x14ac:dyDescent="0.25">
      <c r="B74" s="40"/>
      <c r="C74"/>
      <c r="D74"/>
      <c r="E74"/>
      <c r="F74"/>
      <c r="G74"/>
      <c r="H74"/>
      <c r="I74"/>
      <c r="J74"/>
    </row>
    <row r="75" spans="2:15" ht="18" customHeight="1" x14ac:dyDescent="0.25">
      <c r="B75" s="100" t="s">
        <v>92</v>
      </c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2:15" ht="18" customHeight="1" x14ac:dyDescent="0.2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2:15" ht="18" customHeight="1" x14ac:dyDescent="0.2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2:15" ht="18" customHeight="1" x14ac:dyDescent="0.2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2:15" ht="18" customHeight="1" x14ac:dyDescent="0.2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2:15" ht="18" customHeight="1" x14ac:dyDescent="0.2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5" spans="2:13" ht="18" customHeight="1" x14ac:dyDescent="0.25">
      <c r="B85"/>
      <c r="C85"/>
      <c r="L85"/>
      <c r="M85"/>
    </row>
    <row r="86" spans="2:13" ht="18" customHeight="1" x14ac:dyDescent="0.25">
      <c r="B86"/>
      <c r="C86"/>
      <c r="L86"/>
      <c r="M86"/>
    </row>
    <row r="87" spans="2:13" ht="18" customHeight="1" x14ac:dyDescent="0.25">
      <c r="B87"/>
      <c r="C87"/>
      <c r="L87"/>
      <c r="M87"/>
    </row>
    <row r="88" spans="2:13" ht="18" customHeight="1" x14ac:dyDescent="0.25">
      <c r="B88"/>
      <c r="C88"/>
      <c r="L88"/>
      <c r="M88"/>
    </row>
    <row r="89" spans="2:13" ht="18" customHeight="1" x14ac:dyDescent="0.25">
      <c r="B89"/>
      <c r="C89"/>
      <c r="L89"/>
      <c r="M89"/>
    </row>
    <row r="90" spans="2:13" ht="18" customHeight="1" x14ac:dyDescent="0.25">
      <c r="B90"/>
      <c r="C90"/>
      <c r="L90"/>
      <c r="M90"/>
    </row>
    <row r="91" spans="2:13" ht="18" customHeight="1" x14ac:dyDescent="0.25">
      <c r="B91"/>
      <c r="C91"/>
      <c r="L91" s="12"/>
      <c r="M91" s="12"/>
    </row>
    <row r="92" spans="2:13" ht="18" customHeight="1" x14ac:dyDescent="0.25">
      <c r="B92"/>
      <c r="C92"/>
      <c r="L92" s="12"/>
      <c r="M92" s="12"/>
    </row>
    <row r="93" spans="2:13" ht="18" customHeight="1" x14ac:dyDescent="0.25">
      <c r="B93"/>
      <c r="C93"/>
      <c r="L93" s="12"/>
      <c r="M93" s="12"/>
    </row>
    <row r="94" spans="2:13" ht="18" customHeight="1" x14ac:dyDescent="0.25">
      <c r="B94"/>
      <c r="C94"/>
      <c r="L94" s="12"/>
      <c r="M94" s="12"/>
    </row>
    <row r="95" spans="2:13" ht="18" customHeight="1" x14ac:dyDescent="0.25">
      <c r="B95"/>
      <c r="C95"/>
      <c r="L95" s="12"/>
      <c r="M95" s="12"/>
    </row>
    <row r="96" spans="2:13" ht="18" customHeight="1" x14ac:dyDescent="0.25">
      <c r="B96"/>
      <c r="C96"/>
      <c r="D96" s="48"/>
      <c r="E96" s="48"/>
      <c r="F96"/>
      <c r="G96"/>
      <c r="H96"/>
      <c r="I96"/>
      <c r="J96"/>
      <c r="K96"/>
      <c r="L96"/>
      <c r="M96"/>
    </row>
    <row r="97" spans="2:13" ht="18" customHeight="1" x14ac:dyDescent="0.25">
      <c r="B97"/>
      <c r="C97"/>
      <c r="D97" s="48"/>
      <c r="E97" s="48"/>
      <c r="F97"/>
      <c r="G97"/>
      <c r="H97"/>
      <c r="I97"/>
      <c r="J97"/>
      <c r="K97"/>
      <c r="L97"/>
      <c r="M97"/>
    </row>
  </sheetData>
  <sheetProtection algorithmName="SHA-512" hashValue="43avYsy0HETlg08Xo+9c7kI0OSxCH4Ie1L1g9xi3WJzMhh86lyx1R/abeBFFIxpf2VfjlNnBLXZL1AynI0h9tA==" saltValue="7Z7qqmCZKq4kqcdp/migMg==" spinCount="100000" sheet="1" objects="1" scenarios="1"/>
  <protectedRanges>
    <protectedRange sqref="H11 C12:C14 G13:G14 J14 L13 I34 E43 E45 C46:C47 G46 M46 J47 I48 H50 B69 K69:N69" name="Intervallo1"/>
  </protectedRanges>
  <mergeCells count="41">
    <mergeCell ref="B75:N80"/>
    <mergeCell ref="G46:K46"/>
    <mergeCell ref="C46:E46"/>
    <mergeCell ref="B69:E69"/>
    <mergeCell ref="B63:N63"/>
    <mergeCell ref="B64:N64"/>
    <mergeCell ref="B67:E67"/>
    <mergeCell ref="K67:N67"/>
    <mergeCell ref="B60:N61"/>
    <mergeCell ref="B62:N62"/>
    <mergeCell ref="I48:N48"/>
    <mergeCell ref="B57:N58"/>
    <mergeCell ref="B53:N55"/>
    <mergeCell ref="B34:H34"/>
    <mergeCell ref="I34:N34"/>
    <mergeCell ref="B35:N35"/>
    <mergeCell ref="B36:N36"/>
    <mergeCell ref="C47:G47"/>
    <mergeCell ref="J47:N47"/>
    <mergeCell ref="E43:N43"/>
    <mergeCell ref="M46:N46"/>
    <mergeCell ref="E45:N45"/>
    <mergeCell ref="B39:D39"/>
    <mergeCell ref="E44:N44"/>
    <mergeCell ref="B41:N41"/>
    <mergeCell ref="B5:N6"/>
    <mergeCell ref="B9:D9"/>
    <mergeCell ref="B11:G11"/>
    <mergeCell ref="H11:N11"/>
    <mergeCell ref="B48:H48"/>
    <mergeCell ref="B17:D17"/>
    <mergeCell ref="B33:D33"/>
    <mergeCell ref="G33:N33"/>
    <mergeCell ref="C14:E14"/>
    <mergeCell ref="G14:H14"/>
    <mergeCell ref="C12:N12"/>
    <mergeCell ref="C13:E13"/>
    <mergeCell ref="G13:J13"/>
    <mergeCell ref="L13:N13"/>
    <mergeCell ref="C29:M29"/>
    <mergeCell ref="J14:N14"/>
  </mergeCells>
  <dataValidations count="1">
    <dataValidation type="list" allowBlank="1" showInputMessage="1" showErrorMessage="1" sqref="H50">
      <formula1>"SI, NO"</formula1>
    </dataValidation>
  </dataValidations>
  <hyperlinks>
    <hyperlink ref="B64" r:id="rId1" display="mailto:CongressoAttuari2018@momedaeventi.com"/>
  </hyperlinks>
  <pageMargins left="0.70866141732283472" right="0.70866141732283472" top="0.74803149606299213" bottom="0.74803149606299213" header="0.31496062992125984" footer="0.31496062992125984"/>
  <pageSetup paperSize="9" scale="57" orientation="portrait" r:id="rId2"/>
  <headerFooter>
    <evenFooter xml:space="preserve">&amp;C&amp;"arial,Regular"&amp;8&amp;K990000Internal&amp;8&amp;K000000
</evenFooter>
    <firstFooter xml:space="preserve">&amp;C&amp;"arial,Regular"&amp;8&amp;K990000Internal&amp;8&amp;K000000
</first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SCHEDA SINGOLO</vt:lpstr>
      <vt:lpstr>1-Elenco partecipanti</vt:lpstr>
      <vt:lpstr>2-SCHEDA GRUPPI</vt:lpstr>
      <vt:lpstr>'1-Elenco partecipanti'!Area_stampa</vt:lpstr>
      <vt:lpstr>'2-SCHEDA GRUPPI'!Area_stampa</vt:lpstr>
      <vt:lpstr>'SCHEDA SINGOLO'!Area_stampa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Public</cp:keywords>
  <cp:lastModifiedBy/>
  <dcterms:created xsi:type="dcterms:W3CDTF">2006-09-16T00:00:00Z</dcterms:created>
  <dcterms:modified xsi:type="dcterms:W3CDTF">2018-05-22T15:09:35Z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063bc681-056b-4c54-91bc-baae982c1610</vt:lpwstr>
  </property>
  <property fmtid="{D5CDD505-2E9C-101B-9397-08002B2CF9AE}" pid="3" name="Classification">
    <vt:lpwstr>Public</vt:lpwstr>
  </property>
</Properties>
</file>